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6285" activeTab="0"/>
  </bookViews>
  <sheets>
    <sheet name="Лист1" sheetId="1" r:id="rId1"/>
  </sheets>
  <definedNames>
    <definedName name="_xlnm.Print_Titles" localSheetId="0">'Лист1'!$7:$10</definedName>
  </definedNames>
  <calcPr fullCalcOnLoad="1"/>
</workbook>
</file>

<file path=xl/sharedStrings.xml><?xml version="1.0" encoding="utf-8"?>
<sst xmlns="http://schemas.openxmlformats.org/spreadsheetml/2006/main" count="2148" uniqueCount="634">
  <si>
    <t>№№ п/п</t>
  </si>
  <si>
    <t>РзПз</t>
  </si>
  <si>
    <t>ЦСР</t>
  </si>
  <si>
    <t>ВР</t>
  </si>
  <si>
    <t>1.</t>
  </si>
  <si>
    <t>1.1.</t>
  </si>
  <si>
    <t>из них:</t>
  </si>
  <si>
    <t>1.1.1.</t>
  </si>
  <si>
    <t xml:space="preserve">002 00 00 </t>
  </si>
  <si>
    <t>1.1.1.1</t>
  </si>
  <si>
    <t xml:space="preserve">002 04 00 </t>
  </si>
  <si>
    <t>1.1.1.2</t>
  </si>
  <si>
    <t>1.1.2.</t>
  </si>
  <si>
    <t>1.1.3.</t>
  </si>
  <si>
    <t>1.1.4.</t>
  </si>
  <si>
    <t>1.1.5.</t>
  </si>
  <si>
    <t>1.1.7.</t>
  </si>
  <si>
    <t>1.1.8.</t>
  </si>
  <si>
    <t>1.2.</t>
  </si>
  <si>
    <t>1.3.</t>
  </si>
  <si>
    <t xml:space="preserve">090 02 00 </t>
  </si>
  <si>
    <t>1.4.</t>
  </si>
  <si>
    <t xml:space="preserve">002 99 00 </t>
  </si>
  <si>
    <t>001</t>
  </si>
  <si>
    <t>0113</t>
  </si>
  <si>
    <t>1.5.</t>
  </si>
  <si>
    <t>1.6.</t>
  </si>
  <si>
    <t>795 00 00</t>
  </si>
  <si>
    <t>2.</t>
  </si>
  <si>
    <t>0200</t>
  </si>
  <si>
    <t>2.1.</t>
  </si>
  <si>
    <t>0204</t>
  </si>
  <si>
    <t>209 01 00</t>
  </si>
  <si>
    <t>2.2.</t>
  </si>
  <si>
    <t>0203</t>
  </si>
  <si>
    <t xml:space="preserve">001 36 00 </t>
  </si>
  <si>
    <t>3.</t>
  </si>
  <si>
    <t>0300</t>
  </si>
  <si>
    <t>3.1.</t>
  </si>
  <si>
    <t>3.1.1.</t>
  </si>
  <si>
    <t>3.1.2.</t>
  </si>
  <si>
    <t>3.2.</t>
  </si>
  <si>
    <t>0309</t>
  </si>
  <si>
    <t>3.2.1.</t>
  </si>
  <si>
    <t>218 01 00</t>
  </si>
  <si>
    <t>3.2.2.</t>
  </si>
  <si>
    <t>3.2.3.</t>
  </si>
  <si>
    <t>219 01 00</t>
  </si>
  <si>
    <t>0314</t>
  </si>
  <si>
    <t>247 00 00</t>
  </si>
  <si>
    <t>4.</t>
  </si>
  <si>
    <t>0400</t>
  </si>
  <si>
    <t>4.1.</t>
  </si>
  <si>
    <t>0407</t>
  </si>
  <si>
    <t>292 02 00</t>
  </si>
  <si>
    <t>4.2.</t>
  </si>
  <si>
    <t>0408</t>
  </si>
  <si>
    <t>0412</t>
  </si>
  <si>
    <t xml:space="preserve">795 00 00 </t>
  </si>
  <si>
    <t>5.</t>
  </si>
  <si>
    <t>0500</t>
  </si>
  <si>
    <t>5.1.</t>
  </si>
  <si>
    <t>0501</t>
  </si>
  <si>
    <t>350 03 00</t>
  </si>
  <si>
    <t>5.1.2.</t>
  </si>
  <si>
    <t>5.2.</t>
  </si>
  <si>
    <t>0503</t>
  </si>
  <si>
    <t>5.2.1.</t>
  </si>
  <si>
    <t>600 03 00       600 05 00</t>
  </si>
  <si>
    <t>5.2.2.</t>
  </si>
  <si>
    <t>600 01 00</t>
  </si>
  <si>
    <t>5.2.3.</t>
  </si>
  <si>
    <t>600 04 00</t>
  </si>
  <si>
    <t>5.2.4.</t>
  </si>
  <si>
    <t>600 05 00</t>
  </si>
  <si>
    <t>5.2.5.</t>
  </si>
  <si>
    <t>5.2.6.</t>
  </si>
  <si>
    <t>5.2.7.</t>
  </si>
  <si>
    <t>410 01 00</t>
  </si>
  <si>
    <t>7.</t>
  </si>
  <si>
    <t>0700</t>
  </si>
  <si>
    <t>7.1</t>
  </si>
  <si>
    <t>7.1.1</t>
  </si>
  <si>
    <t>0701</t>
  </si>
  <si>
    <t>7.1.1.1</t>
  </si>
  <si>
    <t>420 99 00</t>
  </si>
  <si>
    <t>7.1.1.2</t>
  </si>
  <si>
    <t>7.1.2.</t>
  </si>
  <si>
    <t>0702</t>
  </si>
  <si>
    <t xml:space="preserve">421 99 00 </t>
  </si>
  <si>
    <t>7.1.2.1.</t>
  </si>
  <si>
    <t>7.1.2.2.</t>
  </si>
  <si>
    <t>7.1.2.3.</t>
  </si>
  <si>
    <t>7.1.2.4.</t>
  </si>
  <si>
    <t>7.1.3.</t>
  </si>
  <si>
    <t>7.1.3.1.</t>
  </si>
  <si>
    <t xml:space="preserve">423 99 00 </t>
  </si>
  <si>
    <t>7.1.4.</t>
  </si>
  <si>
    <t>0709</t>
  </si>
  <si>
    <t>436 09 00</t>
  </si>
  <si>
    <t>7.1.5.</t>
  </si>
  <si>
    <t>0707</t>
  </si>
  <si>
    <t>1000</t>
  </si>
  <si>
    <t>7.1.6.</t>
  </si>
  <si>
    <t>0705</t>
  </si>
  <si>
    <t>429 99 00</t>
  </si>
  <si>
    <t>7.1.7.</t>
  </si>
  <si>
    <t>7.1.8.</t>
  </si>
  <si>
    <t>7.1.9.</t>
  </si>
  <si>
    <t>7.1.10.</t>
  </si>
  <si>
    <t>452 99 00</t>
  </si>
  <si>
    <t>7.2.</t>
  </si>
  <si>
    <t>7.2.1.</t>
  </si>
  <si>
    <t xml:space="preserve">431 99 00 </t>
  </si>
  <si>
    <t xml:space="preserve">431 01 00 </t>
  </si>
  <si>
    <t>7.3.</t>
  </si>
  <si>
    <t>7.4.</t>
  </si>
  <si>
    <t>423 99 00</t>
  </si>
  <si>
    <t>8.</t>
  </si>
  <si>
    <t>0800</t>
  </si>
  <si>
    <t xml:space="preserve">  8.1.</t>
  </si>
  <si>
    <t>0801</t>
  </si>
  <si>
    <t>8.1.1.</t>
  </si>
  <si>
    <t>440 99 00</t>
  </si>
  <si>
    <t>8.1.2.</t>
  </si>
  <si>
    <t>441 99 00</t>
  </si>
  <si>
    <t>8.1.3.</t>
  </si>
  <si>
    <t>442 99 00</t>
  </si>
  <si>
    <t>8.2.</t>
  </si>
  <si>
    <t>9.</t>
  </si>
  <si>
    <t>9.2.</t>
  </si>
  <si>
    <t>9.3.</t>
  </si>
  <si>
    <t>9.4.</t>
  </si>
  <si>
    <t>0902</t>
  </si>
  <si>
    <t>0901</t>
  </si>
  <si>
    <t>520 04 02</t>
  </si>
  <si>
    <t>10.</t>
  </si>
  <si>
    <t>10.1.</t>
  </si>
  <si>
    <t>1001</t>
  </si>
  <si>
    <t>10.2.</t>
  </si>
  <si>
    <t>1003</t>
  </si>
  <si>
    <t>10.3.</t>
  </si>
  <si>
    <t>10.4.</t>
  </si>
  <si>
    <t>1004</t>
  </si>
  <si>
    <t>10.5.</t>
  </si>
  <si>
    <t>10.6.</t>
  </si>
  <si>
    <t>10.7.</t>
  </si>
  <si>
    <t>10.8.</t>
  </si>
  <si>
    <t>505 86 00</t>
  </si>
  <si>
    <t>11.</t>
  </si>
  <si>
    <t>1100</t>
  </si>
  <si>
    <t>482 99 00</t>
  </si>
  <si>
    <t>1103</t>
  </si>
  <si>
    <t>1101</t>
  </si>
  <si>
    <t>11.2.</t>
  </si>
  <si>
    <t>1102</t>
  </si>
  <si>
    <t>12.</t>
  </si>
  <si>
    <t>1301</t>
  </si>
  <si>
    <t>1.1.6.</t>
  </si>
  <si>
    <t>Направление расходования средств</t>
  </si>
  <si>
    <t>1.1.9.</t>
  </si>
  <si>
    <t>340 03 00</t>
  </si>
  <si>
    <t>7.1.11.</t>
  </si>
  <si>
    <t>600 02 00</t>
  </si>
  <si>
    <t xml:space="preserve">070 05 00 </t>
  </si>
  <si>
    <t>3.1.3.</t>
  </si>
  <si>
    <t>3.1.4.</t>
  </si>
  <si>
    <t>(тыс.руб.)</t>
  </si>
  <si>
    <t>11.1.</t>
  </si>
  <si>
    <t>в том числе:</t>
  </si>
  <si>
    <t xml:space="preserve">в том числе: </t>
  </si>
  <si>
    <t xml:space="preserve">ИТОГО РАСХОДОВ </t>
  </si>
  <si>
    <t>5.1.3.</t>
  </si>
  <si>
    <t>11.3.</t>
  </si>
  <si>
    <t>317 00 00</t>
  </si>
  <si>
    <t>440 01 00</t>
  </si>
  <si>
    <t>7.2.1.1.</t>
  </si>
  <si>
    <t>7.2.1.2.</t>
  </si>
  <si>
    <t>7.2.1.3.</t>
  </si>
  <si>
    <t>7.2.1.4.</t>
  </si>
  <si>
    <t>317 01 00</t>
  </si>
  <si>
    <t>340 00 01</t>
  </si>
  <si>
    <t>340 00 00</t>
  </si>
  <si>
    <t>292 00 00</t>
  </si>
  <si>
    <t>440 00 00</t>
  </si>
  <si>
    <t>441 00 00</t>
  </si>
  <si>
    <t>442 00 00</t>
  </si>
  <si>
    <t>423 00 00</t>
  </si>
  <si>
    <t>795 03 01</t>
  </si>
  <si>
    <t>795 01 01</t>
  </si>
  <si>
    <t>065 03 00</t>
  </si>
  <si>
    <t>320</t>
  </si>
  <si>
    <t>611</t>
  </si>
  <si>
    <t>7.1.1.3</t>
  </si>
  <si>
    <t>621</t>
  </si>
  <si>
    <t>795 07 06</t>
  </si>
  <si>
    <t>400</t>
  </si>
  <si>
    <t>421 99 00</t>
  </si>
  <si>
    <t>610</t>
  </si>
  <si>
    <t xml:space="preserve">432 02 00 </t>
  </si>
  <si>
    <t>244</t>
  </si>
  <si>
    <t>600 03 00    
600 05 00</t>
  </si>
  <si>
    <t xml:space="preserve">  5.1.1</t>
  </si>
  <si>
    <t>002 04 00</t>
  </si>
  <si>
    <t xml:space="preserve">490 00 00 </t>
  </si>
  <si>
    <t>487 97 00</t>
  </si>
  <si>
    <t>муниципального образования "Городской округ Протвино"</t>
  </si>
  <si>
    <t>Мин-во, 
вед-во</t>
  </si>
  <si>
    <t>1.7.</t>
  </si>
  <si>
    <t>Всего расходов 
2013 год</t>
  </si>
  <si>
    <t xml:space="preserve">  9.1.</t>
  </si>
  <si>
    <t>482  99 00</t>
  </si>
  <si>
    <t>338 00 01</t>
  </si>
  <si>
    <t>002 99 00</t>
  </si>
  <si>
    <t xml:space="preserve"> 4.3.</t>
  </si>
  <si>
    <t xml:space="preserve"> 4.3.1</t>
  </si>
  <si>
    <t>4.3.2.</t>
  </si>
  <si>
    <t>4.4.</t>
  </si>
  <si>
    <t>4.4.1.</t>
  </si>
  <si>
    <t xml:space="preserve"> 4.4.2.</t>
  </si>
  <si>
    <t xml:space="preserve"> 4.4.3.</t>
  </si>
  <si>
    <t xml:space="preserve"> 4.4.4.</t>
  </si>
  <si>
    <t>350 00 00</t>
  </si>
  <si>
    <t>600 00 00</t>
  </si>
  <si>
    <t xml:space="preserve">  5.2.8.</t>
  </si>
  <si>
    <t>410 00 00</t>
  </si>
  <si>
    <t>3.2.4.</t>
  </si>
  <si>
    <t>795 03 02</t>
  </si>
  <si>
    <t>7.1.1.4.</t>
  </si>
  <si>
    <t>795 07 07</t>
  </si>
  <si>
    <t>9.5.</t>
  </si>
  <si>
    <t>7.1.1.5.</t>
  </si>
  <si>
    <t>420 00 13</t>
  </si>
  <si>
    <t>612,       622</t>
  </si>
  <si>
    <t>612,        622</t>
  </si>
  <si>
    <t>612, 622</t>
  </si>
  <si>
    <t>1.1.10.</t>
  </si>
  <si>
    <t>002 04 05</t>
  </si>
  <si>
    <t>Расходы на содержание Контрольно-счетного органа - план</t>
  </si>
  <si>
    <t>% исполнения к году</t>
  </si>
  <si>
    <t>Расходы на осуществление "Программы содействия развитию малого и среднего предпринимательства по г.Протвино " - план</t>
  </si>
  <si>
    <t xml:space="preserve"> -прочая закупка товаров, работ и услуг для муниципальных нужд - план</t>
  </si>
  <si>
    <t xml:space="preserve"> - прочая закупка товаров, работ и услуг для муниципальных нужд - план</t>
  </si>
  <si>
    <t>Расходы на проведение аттестации рабочих мест в учреждениях бюджетной сферы - план</t>
  </si>
  <si>
    <t>субсидии бюджетным учреждениям на финансовое обеспечение муниципального задания на оказание муниципальных услуг (выполнение работ) - план</t>
  </si>
  <si>
    <t>Расходы на содержание муниципального бюджетного учреждения "Технико-внедренческий центр "Позитрон" - план</t>
  </si>
  <si>
    <t>Резервный фонд Администрации - план</t>
  </si>
  <si>
    <t xml:space="preserve"> -осуществление полномочий органов местного самоуправления - план</t>
  </si>
  <si>
    <t>Расходы на мероприятия по туризму - план</t>
  </si>
  <si>
    <t xml:space="preserve">Расходы на оплату информационных услуг, оказываемых средствами массовой информации - план </t>
  </si>
  <si>
    <t>Связь и информатика - план</t>
  </si>
  <si>
    <t>Расходы на уплату членских взносов в объединения, членами которых является муниципальное образование - план</t>
  </si>
  <si>
    <t>- расходы на выплату персоналу в целях обеспечения выполнения функций муниципалными органами - план</t>
  </si>
  <si>
    <t>Расходы за счет субвенции на организацию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- план</t>
  </si>
  <si>
    <t>Расходы за счет субвенции на обеспечение переданных городским округам Московской области государственных полномочий по временному 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архивах- план</t>
  </si>
  <si>
    <t xml:space="preserve">  - осуществление полномочий органов местного самоуправления - план </t>
  </si>
  <si>
    <t xml:space="preserve">  Расходы за счет субвенции на обеспечение   предоставления гражданам субсидий на оплату жилого помещения и коммунальных услуг - план</t>
  </si>
  <si>
    <t>Расходы за счет субвенции на обеспечение деятельности комиссии по делам несовершеннолетних и защите их прав - план</t>
  </si>
  <si>
    <t>Содержание Совета депутатов - план</t>
  </si>
  <si>
    <t xml:space="preserve"> Содержание Администрации - план</t>
  </si>
  <si>
    <t>Функционирование органов местного самоуправления - план</t>
  </si>
  <si>
    <t>Функционирование Правительства РФ, высших органов испол-нительной власти, субъектов РФ, местных Администраций - план</t>
  </si>
  <si>
    <t>ОБЩЕГОСУДАРСТВЕННЫЕ  ВОПРОСЫ - план</t>
  </si>
  <si>
    <t>НАЦИОНАЛЬНАЯ  ОБОРОНА - план</t>
  </si>
  <si>
    <t>Мобилизационная подготовка экономики - план</t>
  </si>
  <si>
    <t>Субвенция на осуществление  полномочий  по первичному воинскому учету на территориях, где отсутствуют военные комиссариаты - план</t>
  </si>
  <si>
    <t>НАЦИОНАЛЬНАЯ  БЕЗОПАСНОСТЬ И ПРАВООХРАНИТЕЛЬНАЯ ДЕЯТЕЛЬНОСТЬ - план</t>
  </si>
  <si>
    <t>Расходы на участие в предупреждении  и ликвидации последствий чрезвычайных ситуаций в границах городского округа - план</t>
  </si>
  <si>
    <t>Расходы на осуществление мероприятий по обеспечению безопасности людей на водных объектах - план</t>
  </si>
  <si>
    <t>Расходы на организацию и осуществление  мероприятий по гражданской обороне, защите населения и территории городского округа от чрезвычайных ситуаций природного и техногенного характера - план</t>
  </si>
  <si>
    <t>Расходы на осуществление мероприятий аварийно - спасательного характера - план</t>
  </si>
  <si>
    <t>Другие вопросы в области национальной безопасности и правоохранительной деятельности - план</t>
  </si>
  <si>
    <t>Расходы на обеспечение первичных мер пожарной безопасности в границах городского округа - план</t>
  </si>
  <si>
    <t>Расходы на проведение мероприятий  по предупреждению  терроризма и экстремизма,  а  также  минимизации последствий  терроризма  и  экстремизма - план</t>
  </si>
  <si>
    <t>Создание системы оповещения населения города, ее содержание и обслуживание в рамках муниципальной долгосрочной целевой программы «Защита населения, территории муниципального образования г.о.Протвино от чрезвычайных ситуаций, пожарная безопасность, безопасность на водах на 2013-2015 гг.» - план</t>
  </si>
  <si>
    <t>НАЦИОНАЛЬНАЯ  ЭКОНОМИКА - план</t>
  </si>
  <si>
    <t>Лесное хозяйство - план</t>
  </si>
  <si>
    <t>Расходы на организацию использования и охрану городских лесов, расположенных в границах городского округа - план</t>
  </si>
  <si>
    <t xml:space="preserve"> -прочая закупка товаров, работ  и услуг для муниципальных нужд - план</t>
  </si>
  <si>
    <t>Транспорт - план</t>
  </si>
  <si>
    <t xml:space="preserve"> Расходы на создание условий для предоставления транспортных услуг населению и организация транспортного обслуживания населения в границах городского округа - план</t>
  </si>
  <si>
    <t xml:space="preserve">  -прочая закупка товаров, работ  и услуг для муниципальных нужд - план</t>
  </si>
  <si>
    <t>Дорожное хозяйство - план</t>
  </si>
  <si>
    <t>Ремонт и содержание муниципальных дорог - план</t>
  </si>
  <si>
    <t>Другие вопросы в области национальной экономики - план</t>
  </si>
  <si>
    <t>Реализация муниципальных функций в области национальной экономики - план</t>
  </si>
  <si>
    <t xml:space="preserve">   Расходы на подготовку проектов местных нормативов градостроительного проектирования, подготовка  документации по планировке территории на основании документов территориального планирования городского округа и.т.д. - план</t>
  </si>
  <si>
    <t>Мероприятия по землеустройству и землепользованию - план</t>
  </si>
  <si>
    <t>Проведение работ по формированию земельных участков, занятых многоквартирными домами по заявлению граждан - план</t>
  </si>
  <si>
    <t>Содержание земельного архива - план</t>
  </si>
  <si>
    <t>Обеспечение земельными участками многодетных семей (расходы на проектные работы, на планировку территории,  на межевание и постановку  на государственный кадастровый учет земельных участков) - план</t>
  </si>
  <si>
    <t xml:space="preserve"> Расходы местного бюджета, направленные на софинансирование областных программ - план</t>
  </si>
  <si>
    <t>ЖИЛИЩНО-КОММУНАЛЬНОЕ ХОЗЯЙСТВО - план</t>
  </si>
  <si>
    <t>Жилищное хозяйство - план</t>
  </si>
  <si>
    <t>Капитальный ремонт муниципального жилищного фонда - план</t>
  </si>
  <si>
    <t xml:space="preserve">  - закупка товаров, работ, услуг для муниципальных нужд в целях капитального ремонта муниципального имущества - план</t>
  </si>
  <si>
    <t>Капитальный ремонт муниципального жилищного фонда за счет средств найма - план</t>
  </si>
  <si>
    <t>Ремонт жилых помещений для предоставления квартир детям сиротам и детям, оставшихся без попечения родителей в соответствии с действующим законодательством - план</t>
  </si>
  <si>
    <t xml:space="preserve">  - почая закупка товаров.работ и услуг для муниципальных нужд - план</t>
  </si>
  <si>
    <t>Благоустройство - план</t>
  </si>
  <si>
    <t>Расходы на организацию благоустройства и озеленения территории городского округа - план</t>
  </si>
  <si>
    <t>Расходы на организацию освещения улиц и эксплуатацию сетей уличного освещения - план</t>
  </si>
  <si>
    <t>Расходы на содержание мест захоронения - план</t>
  </si>
  <si>
    <t>Содержание и ремонт внутриквартальных дорог - план</t>
  </si>
  <si>
    <t>Расходы  на отлов и стерилизацию бродячих животных - план</t>
  </si>
  <si>
    <t>Расходы на содержание зоны отдыха - план</t>
  </si>
  <si>
    <t>Частичное погашение  кредиторской  задолженности по "Муниципальной целевой Программе по благоустройству городского округа Протвино на 2008-2010г.г." (МУП "ЖКХ") - план</t>
  </si>
  <si>
    <t>Санитарное  содержание  территории    мемориала    "Рубеж    обороны" - план</t>
  </si>
  <si>
    <t>ОХРАНА ОКРУЖАЮЩЕЙ ПРИРОДНОЙ СРЕДЫ  И ПРИРОДНЫХ  РЕСУРСОВ - план</t>
  </si>
  <si>
    <t xml:space="preserve"> Организация мероприятий по охране окружающей среды в границах городского округа - план </t>
  </si>
  <si>
    <t xml:space="preserve"> - выполнение функций органами местного самоуправления - план</t>
  </si>
  <si>
    <t>ОБРАЗОВАНИЕ - план</t>
  </si>
  <si>
    <r>
      <t xml:space="preserve">ОБРАЗОВАНИЕ </t>
    </r>
    <r>
      <rPr>
        <sz val="12"/>
        <rFont val="Arial"/>
        <family val="2"/>
      </rPr>
      <t>(образовательные учреждения и мероприятия без учета подразделов "Молодежная политика", «Учреждения дополнительного образования сферы культуры», «Учреждения дополнительного образования сферы физической культуры и спорта») - план</t>
    </r>
  </si>
  <si>
    <t>Дошкольное  образование - план</t>
  </si>
  <si>
    <t>субсидии автономным учреждениям на финансовое обеспечение муниципального задания на оказание муниципальных услуг (выполнение работ) - план</t>
  </si>
  <si>
    <t>Расходы на оплату проезда иногородних  сотрудников - план</t>
  </si>
  <si>
    <t xml:space="preserve"> -бюджетные инвестиции в объекты капитального строительства собственности муниципальных образований - план</t>
  </si>
  <si>
    <t>Расходы на питание детей с ограниченными возможностями здоровья в  муниципальных  дошкольных образовательных учреждениях г.Протвино , в соответствии с льготами предоставленными решением Совета депутатов г.Протвино от 29.03.2010 №98/19 - план</t>
  </si>
  <si>
    <t>- субсидии бюджетным (автономным) учреждения учреждениям на иные цели - план</t>
  </si>
  <si>
    <t>Школы средние,школы начальные,школы-детские сады - план</t>
  </si>
  <si>
    <t>Расходы на оплату проезда учащихся - план</t>
  </si>
  <si>
    <t>Расходы за счет субвенции на 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- план</t>
  </si>
  <si>
    <t>- субсидии бюджетным учреждениям на финансовое обеспечение муниципального задания на оказание муниципальных услуг (выполнение работ) - план</t>
  </si>
  <si>
    <t>Учреждения по внешкольной работе с детьми - план</t>
  </si>
  <si>
    <t>Расходы на содержание МБУ "Централизованная бухгалтерия учреждений образования городского округа Протвино" - план</t>
  </si>
  <si>
    <t>Расходы на участие школьников в спартакиадах - план</t>
  </si>
  <si>
    <t>Переподготовка и повышение квалификации - план</t>
  </si>
  <si>
    <t>Другие вопросы в области образования - план</t>
  </si>
  <si>
    <t>Расходы по компенсации льгот, предоставленных решением Совета депутатов - план</t>
  </si>
  <si>
    <t>Расходы на реализацию целевой программы "Развитие системы образования  г.Протвино на 2011-2015гг" - план</t>
  </si>
  <si>
    <t>Расходы на проведение обязательных профилактических медосмотров педагогических работников в рамках городской целевой программы «Развитие системы образования города Протвино на 2011-2015гг» - план</t>
  </si>
  <si>
    <t>МОЛОДЕЖНАЯ ПОЛИТИКА - план</t>
  </si>
  <si>
    <t>Расходы  на организацию и осуществление мероприятий по рабо-те с детьми и молодежью за счет средств местного бюджета-план</t>
  </si>
  <si>
    <t>Организация и осуществление мероприятий по работе с детьми и молодежью (фонд оплаты труда с начислениями, материальные затраты) - план</t>
  </si>
  <si>
    <t xml:space="preserve"> -субсидии бюджетным учреждениям на финансовое обеспечение муниципального задания на оказание муниципальных услуг (выполнение работ) - план</t>
  </si>
  <si>
    <t>Расходы на военно-патриотическое воспитание молодежи в рамках муниципальной программы "Гражданское и патриотическое воспитание граждан г.Протвино на 2011-2015г.г." - план</t>
  </si>
  <si>
    <t xml:space="preserve"> -закупка товаров, работ и услуг для муниципальных нужд - план</t>
  </si>
  <si>
    <t>УЧРЕЖДЕНИЯ  ДОПОЛНИТЕЛЬНОГО  ОБРАЗОВАНИЯ  СФЕРЫ      КУЛЬТУРЫ - план</t>
  </si>
  <si>
    <t>Учреждения дополнительного образования - план</t>
  </si>
  <si>
    <t>Субсидии бюджетным учреждениям  на финансовое обеспечение муниципального задания на оказание муниципальных услуг  (выполнение работ) - план</t>
  </si>
  <si>
    <t>УЧРЕЖДЕНИЯ ДОПОЛНИТЕЛЬНОГО ОБРАЗОВАНИЯ СФЕРЫ ФИЗИЧЕСКОЙ КУЛЬТУРЫ И СПОРТА - план</t>
  </si>
  <si>
    <t>КУЛЬТУРА - план</t>
  </si>
  <si>
    <t>Учреждения культуры - план</t>
  </si>
  <si>
    <t xml:space="preserve"> Дворцы и дома культуры, другие учреждения культуры - план</t>
  </si>
  <si>
    <t xml:space="preserve"> содержание фонтана - план</t>
  </si>
  <si>
    <t xml:space="preserve">Музеи и постоянные выставки - план </t>
  </si>
  <si>
    <t xml:space="preserve"> Субсидия бюджетным учреждениям  на финансовое обеспечение муниципального задания на оказание муниципальных услуг (выполнение работ) - план</t>
  </si>
  <si>
    <t>Библиотеки - план</t>
  </si>
  <si>
    <t>Мероприятия в сфере культуры - план</t>
  </si>
  <si>
    <t xml:space="preserve">  Расходы на проведение мероприятий культуры - план</t>
  </si>
  <si>
    <t>ЗДРАВООХРАНЕНИЕ - план</t>
  </si>
  <si>
    <t>Расходы за счет субвенции на организацию оказания медицинской помощи на территории муниципального образования - план</t>
  </si>
  <si>
    <t>Субвенция на обеспечение полноценным питанием беременных женщин, кормящих матерей и детей до трех лет в соответствии с Законом Московской области №26/2006-ОЗ "О порядке обеспечения полноценным питанием беременных женщин, кормящих матерей, а также детей в возрасте до трех лет в Московской области" - план</t>
  </si>
  <si>
    <t xml:space="preserve"> -субсидии бюджетным учреждениям - план</t>
  </si>
  <si>
    <t>Расходы за счет субвенции на обеспечение питанием, одеждой, обувью, мягким инвентарем детей-сирот и детей, оставшихся без попечения родителей, находящихся в лечебно-профилактических учреждениях Московской области - план</t>
  </si>
  <si>
    <t>Расходы на проведение вакцинации населения по реализации городской целевой Программы "Развитие муниципального здравоохранения г. Протвино на 2010-2014г.г." - план</t>
  </si>
  <si>
    <t>-субсидии бюджетным учреждения учреждениям на иные цели-план</t>
  </si>
  <si>
    <t>СОЦИАЛЬНАЯ ПОЛИТИКА - план</t>
  </si>
  <si>
    <t>Пенсионное обеспечение - план</t>
  </si>
  <si>
    <t>"Комплексная программа мер социальной поддержки и социальной помощи населению г.Протвино на 2011-2015 годы" - план</t>
  </si>
  <si>
    <t>Реализация раздела "Доступная для инвалидов среда жизнедеятельности" "Комплексной программы мер социальной поддержки и социальной помощи населению г.Протвино на 2011-2015 годы" - план</t>
  </si>
  <si>
    <t>Cубвенция на организацию предоставления гражданам Российской Федерации, имеющим место жительства в Московской области, субсидий на оплату жилья и коммунальных услуг - план</t>
  </si>
  <si>
    <t>Расходы за счет субвенции на компенсацию части родительской платы за содержание ребенка в государственных и муниципальных образовательных учреждениях, реализизующих основную общеобразовательную программу дошкольного  образования - план</t>
  </si>
  <si>
    <t xml:space="preserve"> - социальные выплаты гражданам,  кроме публичных нормативных социальных выплат - план</t>
  </si>
  <si>
    <t>Расходы за счет субвенции на организацию выплаты компенсации части родительской платы за содержание ребенка в государственных и муниципальных  образовательных учреждениях, реализующих  основную общеобразовательную программу дошкольного образования - план</t>
  </si>
  <si>
    <t>- расходы на оплату банковских и почтовых услуг - план</t>
  </si>
  <si>
    <t xml:space="preserve">Обеспечение жильем молодых семей - план </t>
  </si>
  <si>
    <t xml:space="preserve">  -социальное обеспечение и иные выплаты - план</t>
  </si>
  <si>
    <t xml:space="preserve"> Оказание материальной помощи ветеранам и участникам Великой отечественной войны, труженикам трудового фронта, пенсионерам служб органов внутренних дел и их вдовам, в честь профессиональных и государственных праздников - план</t>
  </si>
  <si>
    <t xml:space="preserve">Социальное обеспечение и иные выплаты - план </t>
  </si>
  <si>
    <t>ФИЗИЧЕСКАЯ КУЛЬТУРА И СПОРТ - план</t>
  </si>
  <si>
    <t>Физкультурно - оздоровительная    работа   и   спортивные   мероприятия - план</t>
  </si>
  <si>
    <t>Содержание учреждений физкультуры - план</t>
  </si>
  <si>
    <t>Содержание учреждений спорта высших достижений - план</t>
  </si>
  <si>
    <t xml:space="preserve">ОБСЛУЖИВАНИЕ ГОСУДАРСТВЕННОГО И МУНИЦИПАЛЬНОГО ДОЛГА - план              </t>
  </si>
  <si>
    <t xml:space="preserve"> - обслуживание муниципального долга - план</t>
  </si>
  <si>
    <t>% ИСПОЛНЕНИЯ К ГОДУ</t>
  </si>
  <si>
    <t xml:space="preserve">ИСПОЛНЕНИЕ </t>
  </si>
  <si>
    <t xml:space="preserve">РАСХОДНОЙ ЧАСТИ БЮДЖЕТА </t>
  </si>
  <si>
    <t>Защита населения и территории от чрезвычайных ситуаций при-родного и техногенного характера, гражданская оборона - план</t>
  </si>
  <si>
    <t>Расходы за счет субвенции на 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Московс-кой области, прошедших государственную аккредитацию, в соответст-вии с Законом Московской области № 24/2005-ОЗ "О частичной компенсации стоимости питания отдельным категориям обучаю-щихся в образовательных учреждениях Московской области" - план</t>
  </si>
  <si>
    <t>Реализация        государственной        политики       в      области    приватизации   и   управления   государственной и муниципальной   собственностью - план</t>
  </si>
  <si>
    <t>Расходы   за   счет   субвенции   на   обеспечение   организации оказания  медицинской  помощи на территории   муниципального   образования - план</t>
  </si>
  <si>
    <t xml:space="preserve">  Формирование землеустроительных дел, межевание земель и постановка на кадастровый учет земельных участков, занятых объектами муниципальной собственности - план</t>
  </si>
  <si>
    <t>Мероприятия в области строительства,архитектуры и градостроительства - план</t>
  </si>
  <si>
    <t xml:space="preserve">  Расходы на транспортировку в морг умерших, не имеющих супруга, близких и иных родственников, а также умерших других категорий для производства судебно-медицинской экспертизы - план</t>
  </si>
  <si>
    <t xml:space="preserve"> -субсидии бюджетным (автономным) учреждениям на иные цели-план</t>
  </si>
  <si>
    <t>Субсидии бюджетным учреждениям на финансовое обеспечение муниципального задания на оказание муниципальных услуг (выполнение работ) - план</t>
  </si>
  <si>
    <t xml:space="preserve"> - субсидии бюджетным учреждениям на финансовое обеспечение муниципального задания на оказание муниципальных услуг (выполнение работ) - план</t>
  </si>
  <si>
    <t>Расходы на оплату труда работников общеобразовательных учреждений - план</t>
  </si>
  <si>
    <t>Расходы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- план</t>
  </si>
  <si>
    <t>Расходы на учебники и учебные пособия, технические средства обучения, расходные материалы и хозяйственные нужды - план</t>
  </si>
  <si>
    <t xml:space="preserve"> - субсидии автономным учреждениям на финансовое обеспечение муниципального задания на оказание муниципальных услуг (выполнение работ) - план</t>
  </si>
  <si>
    <t>Организация и осуществление мероприятий по работе с детьми и молодежью - план</t>
  </si>
  <si>
    <t>Субсидии бюджетным учреждениям  на финансовое обеспечение муниципального задания на оказание муниципальных услуг (выполнение работ) - план</t>
  </si>
  <si>
    <t xml:space="preserve"> - cоциальное обеспечение и иные выплаты - план</t>
  </si>
  <si>
    <t>7.4.1.</t>
  </si>
  <si>
    <t>7.4.2.</t>
  </si>
  <si>
    <t>Субсидии автономным учреждениям  на финансовое обеспечение муниципального задания на оказание муниципальных услуг (выполнение работ) - план</t>
  </si>
  <si>
    <t>7.3.1.</t>
  </si>
  <si>
    <t>7.3.2.</t>
  </si>
  <si>
    <t>Субсидии бюджетным учреждениям  на иные цели - план</t>
  </si>
  <si>
    <t xml:space="preserve"> - проведение аттестации рабочих мест в учреждениях бюджетной сферы - МБОУ ДОД ДМШ - план</t>
  </si>
  <si>
    <t>795 08 00</t>
  </si>
  <si>
    <t>6.</t>
  </si>
  <si>
    <t>7.1.12.</t>
  </si>
  <si>
    <t>7.1.13.</t>
  </si>
  <si>
    <t>Расходы на оплату лицензии "Майкрософт" - план</t>
  </si>
  <si>
    <t>420 00 00</t>
  </si>
  <si>
    <t>7.1.2.5.</t>
  </si>
  <si>
    <t>7.1.2.6.</t>
  </si>
  <si>
    <t>Субсидии бюджетным учреждениям на иные цели - план</t>
  </si>
  <si>
    <t xml:space="preserve"> -расходы на составление смет на капитальный ремонт фасада МБОУ "Лицей" - план</t>
  </si>
  <si>
    <t xml:space="preserve"> - расходы на проведенние экспертизы полов МБОУ"Лицей№2"-план</t>
  </si>
  <si>
    <t>612</t>
  </si>
  <si>
    <t>расходы за счет субсидии из бюджета Московской области в соответствии с Постановлением Правительства Московской области от 29.12.2012 №1610/48 - план</t>
  </si>
  <si>
    <t xml:space="preserve"> - субсидии бюджетным учреждениям на иные цели - план</t>
  </si>
  <si>
    <t>софинансирование расходов за счет средств местного бюджета-план</t>
  </si>
  <si>
    <t>- субсидии бюджетным учреждениям на иные цели - план</t>
  </si>
  <si>
    <t>524 39 00</t>
  </si>
  <si>
    <t>7.1.1.6.</t>
  </si>
  <si>
    <t xml:space="preserve"> -выполнение проектных работ по реконструкции систем холодного и горячего водоснабжения и канализации детских садов №№2,3-план</t>
  </si>
  <si>
    <t>8.3.</t>
  </si>
  <si>
    <t xml:space="preserve"> Субсидии бюджетным учреждениям  на иные цели - план</t>
  </si>
  <si>
    <t xml:space="preserve"> - устранение нарушений по предписанию Госпожнадзора в МБОУ ДОД "Протвинская городская художественная школа",  в рамках  муниципальной целевой программы "Развитие культуры города Протвино на 2013-2015 годы" - план</t>
  </si>
  <si>
    <t xml:space="preserve"> - устранение нарушений по предписанию Госпожнадзора в МБУК "ЦБС г. Протвино", в рамках муниципальной целевой программы "Развитие культуры города Протвино на 2013-2015 годы" - план</t>
  </si>
  <si>
    <t>10.7.1.</t>
  </si>
  <si>
    <t>Расходы на целевые программы "Обеспечение жильем молодых семей" - план</t>
  </si>
  <si>
    <t xml:space="preserve"> - Расходы на муниципальную целевую программу "Обеспечение  жильем молодых семей г.Протвино на 2013-2015 г.г." - план</t>
  </si>
  <si>
    <t>10.7.2.</t>
  </si>
  <si>
    <r>
      <t xml:space="preserve">Расходы на целевые программы "Обеспечение жильем молодых семей" </t>
    </r>
    <r>
      <rPr>
        <b/>
        <i/>
        <sz val="12"/>
        <rFont val="Arial"/>
        <family val="2"/>
      </rPr>
      <t>за счет остатков прошлых лет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- план</t>
    </r>
  </si>
  <si>
    <t>100 88 20</t>
  </si>
  <si>
    <t>522 15 01</t>
  </si>
  <si>
    <t xml:space="preserve">Расходы на муниципальную целевую программу "Обеспечение жильем молодых семей г.Протвино на 2009-2012 годы" за счет средств местного бюджета </t>
  </si>
  <si>
    <t>Расходы за счет субсидии Московской области на реализацию подпрограммы "Обеспечение жильем молодых семей" долгосрочной целевой программы Московской области "Жилище" на 2009-2012 годы" - план</t>
  </si>
  <si>
    <t>Расходы за счет субсидии на реализацию подпрограммы "Обеспечение жильем молодых семей" федеральной целевой программы "Жилище" на 2011-2015 годы за счет средств федерального бюджета - план</t>
  </si>
  <si>
    <t xml:space="preserve"> - за счет остатков прошлых лет</t>
  </si>
  <si>
    <t>505 74 24</t>
  </si>
  <si>
    <t>- субсидии бюджетным (автономным) учреждениям на иные цели - план</t>
  </si>
  <si>
    <t>Расходы на осуществление мероприятий по муниципальной долгосрочной целевой программе "Профилактика преступлений и иных правонарушений в городском округе Протвино на 2011-2015 годы" - план</t>
  </si>
  <si>
    <t>Расходы на повышение заработной платы работников муниципаль-ных учреждений с 01 мая 2013 года и с 01 сентября 2013 года-план</t>
  </si>
  <si>
    <t>1.4.2.</t>
  </si>
  <si>
    <t>1.4.1.</t>
  </si>
  <si>
    <t>1.4.3.</t>
  </si>
  <si>
    <t>Расходы на проведение энергетических обследований в соответствии с требованиями ФЗ от 23.11.09г. №261-ФЗ - план</t>
  </si>
  <si>
    <t xml:space="preserve"> -субсидии бюджетным учреждениям на иные цели - план</t>
  </si>
  <si>
    <t>5.3.</t>
  </si>
  <si>
    <t>Коммунальное хозяйство - план</t>
  </si>
  <si>
    <t>5.3.1.</t>
  </si>
  <si>
    <t xml:space="preserve"> -прочая закупка товаров,работ и услуг для муниципальных нужд - план</t>
  </si>
  <si>
    <t>351 00 00</t>
  </si>
  <si>
    <t>7.4.3.</t>
  </si>
  <si>
    <t xml:space="preserve"> -расходы на проведение энергетических обследований в соответствии с требованиями ФЗ от 23.11.09г. №261-ФЗ - план</t>
  </si>
  <si>
    <t xml:space="preserve"> Субсидии из бюджета Московской области на повышение заработной платы работников муниципальных учреждений с 01 мая 2013 года и с 01 сентября 2013 года - план</t>
  </si>
  <si>
    <t>7.4.4.</t>
  </si>
  <si>
    <t>7.3.3.</t>
  </si>
  <si>
    <t>7.3.4.</t>
  </si>
  <si>
    <t>522 36 07</t>
  </si>
  <si>
    <t>610; 620</t>
  </si>
  <si>
    <t>Расходы в соответствии с законом Московской области от 28.03.2013 №23/2013-ОЗ "О дополнительных мероприятиях по развитию жилищно-коммунального хозяйства и социально-культурной  сферы на 2013 год" - план</t>
  </si>
  <si>
    <t>092 04 00</t>
  </si>
  <si>
    <t xml:space="preserve"> -приобретение светового и музыкального оборудования , специального оформительского оборудования для муниципального бюджетного образовательного учреждения дополнительного образования детей "Детская музыкальная школа" - план</t>
  </si>
  <si>
    <t xml:space="preserve"> -приобретение и реконструкция музыкальных инструментов для Муниципального бюджетного образовательного учреждения дополнительного образования детей "Детская школа искусств "Камертон" - план</t>
  </si>
  <si>
    <t xml:space="preserve"> 092 04 00</t>
  </si>
  <si>
    <t>Расходы на повышение заработной платы работников муниципальных учреждений с 01 мая 2013 года и с 01 сентября 2013 года - план</t>
  </si>
  <si>
    <t>431 99 00</t>
  </si>
  <si>
    <t>7.2.1.6.</t>
  </si>
  <si>
    <t>7.2.1.5.</t>
  </si>
  <si>
    <t>Расходы на мероприятия по организации отдыха детей в каникулярное время - план</t>
  </si>
  <si>
    <t>Софинансирование расходов за счет средств местного бюджета на мероприятия по проведению оздоровительной кампании детей - план</t>
  </si>
  <si>
    <t>- субсидии бюджетным (автономным) учреждениям на иные цели</t>
  </si>
  <si>
    <t>Расходы за счет субсидии из бюджета Московской области мероприятия по организации отдыха детей в каникулярное время-план</t>
  </si>
  <si>
    <t>522 32 04</t>
  </si>
  <si>
    <t>610, 620</t>
  </si>
  <si>
    <t>7.1.3.3.</t>
  </si>
  <si>
    <t>7.1.3.2.</t>
  </si>
  <si>
    <t>Расходы за счет субсидии из бюджета Московской области на повышение заработной платы работников муниципальных учреждений с 01 мая 2013 года и с 01 сентября 2013 года - план</t>
  </si>
  <si>
    <t>7.1.2.9.</t>
  </si>
  <si>
    <t>- приобретение светового и музыкального оборудования для актового зала для МБОУ "Средняя общеобразовательная школа №1" - план</t>
  </si>
  <si>
    <t>- приобретение светового и музыкального оборудования для актового зала для МБОУ "Лицей №2" - план</t>
  </si>
  <si>
    <t>- приобретение мебели для актового зала для МБОУ "Лицей" - план</t>
  </si>
  <si>
    <t>- приобретение компьютеров, лицензионного программного продукта, проекторов для МБОУ "Гимназия" - план</t>
  </si>
  <si>
    <t>7.1.2.8.</t>
  </si>
  <si>
    <t>520 09 00</t>
  </si>
  <si>
    <t>Расходы за счет субвенции на выплату вознаграждения за выполнение функций классного руководителя педагогическим работникам муниципальных образовательных учреждений в Московской области - план</t>
  </si>
  <si>
    <t>7.1.2.7.</t>
  </si>
  <si>
    <t>7.1.1.9.</t>
  </si>
  <si>
    <t>- приобретение, доставка и установка пластиковых окон в ясельных группах для МБДОУ– центра развития ребенка детского сада №2 "Искорка" - план</t>
  </si>
  <si>
    <t>- приобретение, доставка и установка ограждения для  МБДОУ общеразвивающего вида с приоритетным осуществлением деятельности по одному из направлений развития детей детского сада №3 "Незабудка" - план</t>
  </si>
  <si>
    <t>- приобретение, доставка и установка пластиковых окон в переходе к плавательному бассейну для МБДОУ – центра развития ребенка детского сада №4 "Сказка" - план</t>
  </si>
  <si>
    <t>- покупка презентационного оборудования (ноутбук, проектор, экран) для МБДОУ детский сад комбинированного вида №5 "Семицветик" - план</t>
  </si>
  <si>
    <t>- приобретение, доставка и установка ограждения для МБДОУ детский сад комбинированного вида №5 "Семицветик" - план</t>
  </si>
  <si>
    <t>- приобретение, доставка и установка пластиковых окон в ясельную группу №1 для МБДОУ детский сад комбинированного вида №9 "Россиянка" - план</t>
  </si>
  <si>
    <t xml:space="preserve">% исполнения к году </t>
  </si>
  <si>
    <t>7.1.1.8.</t>
  </si>
  <si>
    <t xml:space="preserve">420 99 00 </t>
  </si>
  <si>
    <t>7.1.1.7.</t>
  </si>
  <si>
    <t xml:space="preserve"> -субсидии бюджетным (автономным) учреждениям на финансовое обеспечение муниципального задания на оказание муниципальных услуг (выполнение работ) - план</t>
  </si>
  <si>
    <t>8.5.</t>
  </si>
  <si>
    <t xml:space="preserve"> - приобретение и установка оконных конструкций для муниципального бюджетного  учреждения культуры "Выставочный центр" - план</t>
  </si>
  <si>
    <t xml:space="preserve">  -приобретение мебели, библиотечного оборудования , компьютеров, лицензионного программного обеспечения, проекторов для муниципального бюджетного учреждения культуры "Централизованная библиотечная система города Протвино" - план</t>
  </si>
  <si>
    <t>8.4.</t>
  </si>
  <si>
    <t>441 99 00,        442 99 00</t>
  </si>
  <si>
    <t>10.10.</t>
  </si>
  <si>
    <t>505 21 04</t>
  </si>
  <si>
    <t>300</t>
  </si>
  <si>
    <t>Субвенция на обеспечение предоставления жилых помещений детям-сиротам и детям, оставшимся без попечения родителей, лицам из их числа, по договорам найма специализированных жилых помещений, на 2013 год - план</t>
  </si>
  <si>
    <t xml:space="preserve"> -социальное обеспечение и иные выплаты - план</t>
  </si>
  <si>
    <t>10.9.</t>
  </si>
  <si>
    <t>505 34 02</t>
  </si>
  <si>
    <t>Субвенция на обеспечение жилыми помещениями отдельных категорий ветеранов, предусмотренных частью 2 статьи 1 Закона Московской области 125/2006-ОЗ  "Об обеспечении жилыми помещениями за счет средств федерального бюджета отдельных категорий ветеранов, инвалидов и семей, имеющих детей - инвалидов", на 2013 год - план</t>
  </si>
  <si>
    <t>11.4.</t>
  </si>
  <si>
    <t>11.5.</t>
  </si>
  <si>
    <t>11.6.</t>
  </si>
  <si>
    <t xml:space="preserve"> -субсидии автономным учреждениям на иные цели - план  </t>
  </si>
  <si>
    <t xml:space="preserve"> -приобретение, доставка и монтаж полового покрытия для игрового зала для муниципального учреждения "Дворец спорта "Импульс" - план</t>
  </si>
  <si>
    <t>Субсидии автономным учреждениям на иные цели - план</t>
  </si>
  <si>
    <t>1.8.</t>
  </si>
  <si>
    <t>002 86 00</t>
  </si>
  <si>
    <t>Расходы на предоставление льгот организациям  территориального общественного самоуправления по решению Совета депутатов г.Протвино - план</t>
  </si>
  <si>
    <t xml:space="preserve"> Частичное погашение кредиторской задолженности перед МУАТП "КВАР" по "Муниципальной целевой Программе по благоустройству городского округа Протвино на 2008-2010г.г.", в том числе на погашение кредита, полученного по договору муниципальной гарантии-13000 тыс.руб. - план</t>
  </si>
  <si>
    <t>Частичное погашение кредиторской задолженности перед ОАО "ПРОТЭП" за выполненные работы в соответствии с Постановлением Правительства Московской области от 30.07.2008г №615/28 "О дополнительных мерах по подготовке жилищно-коммунального хозяйства к осенне-зимнему периоду 2008/2009 годов"  на погашение кредита, полученного по договору муниципальной гарантии - план</t>
  </si>
  <si>
    <t xml:space="preserve"> - устранение нарушений по предписанию Госпожнадзора в МБОУ ДОД  "Детская музыкальная школа", в рамках муниципальной целевой программы "Развитие культуры г. Протвино на 2013-2015гг" - план</t>
  </si>
  <si>
    <t>7.2.1.7.</t>
  </si>
  <si>
    <t>Устранение нарушений требований пожарной безопасности по предписанию Госпожнадзора - план</t>
  </si>
  <si>
    <t>7.1.2.10.</t>
  </si>
  <si>
    <t>524 36 00</t>
  </si>
  <si>
    <t>софинансирование расходов за счет средств местного бюджета - план</t>
  </si>
  <si>
    <t>расходы за счет субсидии из бюджета Московской области в соответствии с Постановлением Правительства Московской области от 17.05.2013 №309/19 - план</t>
  </si>
  <si>
    <t>Расходы на закупку учебного оборудования и мебели для муниципальных общеобразовательных учреждений - победителей областного конкурса муниципальных общеобразовательных учреждений, разрабатывающих и внедряющих инновационные образовательные проекты в 2013 году - план</t>
  </si>
  <si>
    <t>7.1.1.11.</t>
  </si>
  <si>
    <t>Устранение  предписаний  Госпожнадзора в муниципальных дошкольных образовательных учреждениях - план</t>
  </si>
  <si>
    <t>7.1.1.10.</t>
  </si>
  <si>
    <t>524 37 00</t>
  </si>
  <si>
    <t>Расходы на закупку  оборудования для дошкольных образовательных учреждений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в 2013 году - план</t>
  </si>
  <si>
    <t>расходы за счет субсидии из бюджета Московской области - план</t>
  </si>
  <si>
    <t>Расходы на проектирование и строительство муниципального детского сада - план</t>
  </si>
  <si>
    <t xml:space="preserve"> -расходы за счет субсидии из бюджета Московской области на проектирование и строительство объектов дошкольного образования в соответствии с долгосрочной целевой программой Московской области "Развитие дошкольного образования в Московской области в 2013-2015 годах" - план</t>
  </si>
  <si>
    <t>524 20 00</t>
  </si>
  <si>
    <t xml:space="preserve"> -  расходы на проектирование и строительство муниципального детского сада в соответствии с  городской целевой программой  "Развитие системы образования г.Протвино на 2011-2015г.г." в целях софинансирования долгосрочной целевой программы Московской области «Развитие образования в Московской области в 2013-2015 годах» - план</t>
  </si>
  <si>
    <t xml:space="preserve"> - устранение нарушений по предписанию Госпожнадзора в МБУК "Дом культуры "Протон", в рамках муниципальной целевой программы "Развитие культуры г. Протвино на 2013-2015гг" </t>
  </si>
  <si>
    <t xml:space="preserve">795 08 00 </t>
  </si>
  <si>
    <t>9.6.</t>
  </si>
  <si>
    <t>470 99 00</t>
  </si>
  <si>
    <t>10.11.</t>
  </si>
  <si>
    <t xml:space="preserve"> Расходы на улучшение  жилищных условий семей, имеющих семь и  более детей - план  </t>
  </si>
  <si>
    <t xml:space="preserve"> -расходы за счет субсидии из бюджета Московской области в соответствии с подпрограммой "Улучшение  жилищных условий семей, имеющих семь и более детей" долгосрочной целевой программы Московской области "Жилище" на 2013-2015 годы" - план</t>
  </si>
  <si>
    <t>Софинансирование расходов за счет средств местного бюджета на улучшение  жилищных условий семей, имеющих семь и более детей - план</t>
  </si>
  <si>
    <t xml:space="preserve">Показан неиспользованный остаток </t>
  </si>
  <si>
    <t>(исполнение учтено в отраслях)</t>
  </si>
  <si>
    <t xml:space="preserve"> -за счет резервного фонда Администрации</t>
  </si>
  <si>
    <t xml:space="preserve"> - проведение работ по ремонту кровли в МБУК "Выставочный центр" за счет резервного фонда Администрации г.Протвино</t>
  </si>
  <si>
    <t>за  9 месяцев 2013 года</t>
  </si>
  <si>
    <t>исполнение 9 мес.</t>
  </si>
  <si>
    <t>ИСПОЛНЕНИЕ 9 МЕС.</t>
  </si>
  <si>
    <t>Софинансирование расходов за счет средств местного бюджета в рамках муниципальной программы "Комплексное развитие систем коммунальной инфраструктуры городского округа Протвино на 2012-2015годы" - план</t>
  </si>
  <si>
    <t>Субсидия из бюджета Московской области на подготовку городского округа Протвино к осенне-зимнему периоду 2013/2014 годы, в рамках долгосрочной целевой программы Московской области "Развитие жилищного строительства в Московской области на 2013-2015 годы" - план</t>
  </si>
  <si>
    <t>Подготовка объектов теплоснабжения городского округа Протвино к осенне-зимнему периоду 2013/2014г.г. - план</t>
  </si>
  <si>
    <t>5.3.2.</t>
  </si>
  <si>
    <t>522 37 10</t>
  </si>
  <si>
    <t>795 05 02</t>
  </si>
  <si>
    <t xml:space="preserve"> -расходы на проведение сертификации - план</t>
  </si>
  <si>
    <t>7.2.2.</t>
  </si>
  <si>
    <t>Расходы  на организацию и осуществление мероприятий по рабо-те с детьми и молодежью за счет субсидии из бюджета Московской области - план</t>
  </si>
  <si>
    <t>522 10 04</t>
  </si>
  <si>
    <t>7.1.14.</t>
  </si>
  <si>
    <t xml:space="preserve">  -прочая закупка товаров, работ и услуг для муниципальных нужд - план</t>
  </si>
  <si>
    <t>Капитальный ремонт системы отопления в Муниципальном дошкольном образовательном учреждении общеразвивающегося вида с приорететным осуществлением деятельности по одному из направлений развития детей-детский сад №3 "Незабудка" по адресу ул. Сосновый проезд,д.3а - план</t>
  </si>
  <si>
    <t>Капитальный ремонт наружной части здания: замена окон, решеток, утепление фасада, ремонт цоколя, устройство двух пандусов и отмостки Муниципального бюджетного общеобразовательного учреждения "Лицей" по адресу: ул.Школьная, д.12 - план</t>
  </si>
  <si>
    <t>Межбюджетные трансферты, предоставляемые из бюджета Московской области за счет средств, перечисляемых из федерального бюджета на развитие и поддержку социальной, инженерной и инновационной инфраструктуры наукоградов Российской Федерации - план</t>
  </si>
  <si>
    <t>436 21 00</t>
  </si>
  <si>
    <t>на оснащение стационарных пунктов проведения единого государственного экзамена оборудованием для подавления систем мобильной передачи данных - план</t>
  </si>
  <si>
    <t>на оснащение стационарных пунктов проведения единого государственного экзамена оборудованием для выявления фактов использования устройств сотовой связи - план</t>
  </si>
  <si>
    <t>на оснащение стационарных пунктов проведения единого государственного экзамена оборудованием видеопротоколирования и видеотрансляции - план</t>
  </si>
  <si>
    <t>приобретение оборудования для проведения итоговой (государственной) аттестации обучающихся - план</t>
  </si>
  <si>
    <t>приобретение учебного оборудования для ресурсных центров – общеобразовательных учреждений в Московской области для введения федеральных государственных образовательных стандартов основного общего образования  в 5-х классах - план</t>
  </si>
  <si>
    <t>Расходы за счет субвенции из бюджета Московской области на модернизацию региональной системы общего образования - план</t>
  </si>
  <si>
    <t>7.1.2.11.</t>
  </si>
  <si>
    <t xml:space="preserve"> - проведение работ по аварийному ремонту холодного водоснабжения и запорной арматуры на водопроводе холодной воды в МБУК "Дом культуры "Протон" за счет резервного фонда Администрации г.Протвино</t>
  </si>
  <si>
    <t>Расходы на ремонт душевой в терапевтическом отделении МБЛПУ "ПГБ" - план</t>
  </si>
  <si>
    <t>Расходы на оснащение кабинетов медицинского освидетельствования современным медицинским оборудованием, расходными материалами для проведения медицинского освидетельствования на состояние алкогольного опьянения в МБЛПУ "Протвинская городская больница" в соответствии с долгосрочной целевой программой Московской области "Развитие здравоохранения Московской области на 2013-2015г.г." - план</t>
  </si>
  <si>
    <t xml:space="preserve"> -расходы за счет субсидии из бюджета Московской области-план</t>
  </si>
  <si>
    <t xml:space="preserve"> -софинансирование расходов за счет средств местного бюджета в рамках городской целевой Программы "Развитие муниципального здравоохранения г.Протвино на 2010-2014г.г." - план</t>
  </si>
  <si>
    <t>Расходы за счет безвозмездных поступлений на профилактику безнадзорности  и правонарушений детей и подростков, на проведение мероприятий, связанных с памятными датами и иные благотворительные цели - план</t>
  </si>
  <si>
    <t>10.12.</t>
  </si>
  <si>
    <t xml:space="preserve"> - социальное обеспечение и иные выплаты - план</t>
  </si>
  <si>
    <t>Расходы за счет субсидии на реализацию подпрограммы "Обеспечение жильем молодых семей " федеральной целевой программы "Жилище" на 2011-2015 годы - план</t>
  </si>
  <si>
    <t>Расходы за счет субсидии на реализацию подпрограммы  "Обеспечение жильем молодых семей" долгосрочной программы Московской области "Жилище" на 2013-2015гг - план</t>
  </si>
  <si>
    <t>4.4.6.</t>
  </si>
  <si>
    <t xml:space="preserve"> -субсидии юридическим лицам и физическим лицам-производителям товаров, работ, услуг - план</t>
  </si>
  <si>
    <t>расходы местного бюджета на софинансирование мероприятий государственной поддержки малого и среднего предпринимательства "Предоставление субсидий субъектам малого и среднего предпринимательства на организацию групп дневного времяпровождения детей дошкольного возраста и иных подобных им видов деятельности по уходу и присмотру за детьми" - план</t>
  </si>
  <si>
    <t>Расходы на реализацию мероприятий муниципальной целевой программы "Развитие малого и среднего предпринимательства в городском округе Протвино на 2013-2017 годы" - план</t>
  </si>
  <si>
    <t>4.4.5.</t>
  </si>
  <si>
    <t>522 13 00</t>
  </si>
  <si>
    <t>345 01 00</t>
  </si>
  <si>
    <t>Субсидия из бюджета Московской области на реализацию мероприятий муниципальных программ развития субъектов малого и среднего предпринимательства и организаций, образующих инфраструктуру поддержки и развития малого и среднего предпринимательства, в 2013 году - план</t>
  </si>
  <si>
    <t>за счет средств бюджета Московской области - план</t>
  </si>
  <si>
    <t>за счет средств федерального бюджета - план</t>
  </si>
  <si>
    <t>5.4.</t>
  </si>
  <si>
    <t>Другие вопросы в области жилищно-коммунального хозяйства - план</t>
  </si>
  <si>
    <t>Расходы на исполнение судебного решения по исполнительному листу от 04.09.2012г. - план</t>
  </si>
  <si>
    <t>350 05 05</t>
  </si>
  <si>
    <t>Расходы на проведение экспертизы сметной документации и оплаты строительного контроля в рамках  муниципальной  программы "Комплексное развитие систем коммунальной инфраструктуры городского округа Протвино на2012-2015годы"-план</t>
  </si>
  <si>
    <t>7.1.15.</t>
  </si>
  <si>
    <t>7.1.16.</t>
  </si>
  <si>
    <t>795 07 00</t>
  </si>
  <si>
    <t>420 04 02</t>
  </si>
  <si>
    <t>0701
0702</t>
  </si>
  <si>
    <t>Расходы  в соответствии с городской целевой программой "Развитие системы образования г.Протвино на 2011-2015гг", в рамках софинансирования долгосрочной целевой программы Московской области "Развитие образования в Московской области в 2013-2015гг" - план</t>
  </si>
  <si>
    <t>Расходы на экспертизу локальных смет на ремонтные работы в учреждениях образования - план</t>
  </si>
  <si>
    <t>Расходы на осуществление технического надзора за выполнением работ по мероприятиям, направленным на развитие и поддержку социальной, инженерной и инновационной инфраструктуры г. Протвино как наукограда - план</t>
  </si>
  <si>
    <t>7.1.3.4.</t>
  </si>
  <si>
    <t>Расходы за счет резервного фонда Администрации - план</t>
  </si>
  <si>
    <t>комплектование книжных фондов - план</t>
  </si>
  <si>
    <t xml:space="preserve"> -субсидии автономным учреждениям на финансовое обеспечение муниципального задания на оказание муниципальных услуг (выполнение работ) - план</t>
  </si>
  <si>
    <t>Расходы  по проведению капитального, текущего ремонта, ремонта и установке ограждений, ремонта кровель, замену оконных конструкций, выполнению противопожарных мероприятий в муниципальных общеобразовательных учреждениях в соответствии с долгосрочной целевой программой Московской области «Развитие образования в Московской области на 2013-2015 годы» - план</t>
  </si>
  <si>
    <t xml:space="preserve"> -приобретение и доставка тренажеров для муниципального автономного учреждения г.Протвино "Физкультурно-спортивный клуб "Надежда" - план</t>
  </si>
  <si>
    <t>- субсидии автономным учреждениям на иные цели - план</t>
  </si>
  <si>
    <t>524 64 00</t>
  </si>
  <si>
    <t>523 48 02</t>
  </si>
  <si>
    <t>522 06 64</t>
  </si>
  <si>
    <t>002 74 24</t>
  </si>
  <si>
    <t>421 02 00</t>
  </si>
  <si>
    <t>421 71 21</t>
  </si>
  <si>
    <t>200</t>
  </si>
  <si>
    <t>- закупка товаров, работ и услуг для муниципальных нужд - план</t>
  </si>
  <si>
    <t xml:space="preserve"> </t>
  </si>
  <si>
    <t>452 10 11  470 10 11  472 10 11  452 20 11  470 20 11  472 20 11</t>
  </si>
  <si>
    <t>522 04 61</t>
  </si>
  <si>
    <t>522 04 62</t>
  </si>
  <si>
    <t>523 48 01</t>
  </si>
  <si>
    <t xml:space="preserve">523 48 01 </t>
  </si>
  <si>
    <t>522 15 03</t>
  </si>
  <si>
    <t>505 86 03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</si>
</sst>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000"/>
    <numFmt numFmtId="171" formatCode="000"/>
    <numFmt numFmtId="172" formatCode="00#"/>
    <numFmt numFmtId="173" formatCode="[$-FC19]d\ mmmm\ yyyy\ &quot;г.&quot;"/>
    <numFmt numFmtId="174" formatCode="0#00"/>
    <numFmt numFmtId="175" formatCode="0#0#"/>
    <numFmt numFmtId="176" formatCode="\+0"/>
    <numFmt numFmtId="177" formatCode="0##"/>
  </numFmts>
  <fonts count="58">
    <font>
      <sz val="10"/>
      <name val="Arial Cyr"/>
      <family val="0"/>
    </font>
    <font>
      <sz val="10"/>
      <color indexed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"/>
      <family val="2"/>
    </font>
    <font>
      <i/>
      <sz val="12"/>
      <name val="Arial"/>
      <family val="2"/>
    </font>
    <font>
      <i/>
      <sz val="12"/>
      <name val="Arial Cyr"/>
      <family val="0"/>
    </font>
    <font>
      <sz val="10"/>
      <name val="Arial"/>
      <family val="2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60"/>
      <name val="Arial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theme="5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 wrapText="1"/>
    </xf>
    <xf numFmtId="174" fontId="2" fillId="33" borderId="11" xfId="0" applyNumberFormat="1" applyFont="1" applyFill="1" applyBorder="1" applyAlignment="1">
      <alignment horizontal="center" wrapText="1"/>
    </xf>
    <xf numFmtId="1" fontId="3" fillId="0" borderId="12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12" borderId="0" xfId="0" applyFont="1" applyFill="1" applyAlignment="1">
      <alignment/>
    </xf>
    <xf numFmtId="0" fontId="5" fillId="33" borderId="13" xfId="0" applyFont="1" applyFill="1" applyBorder="1" applyAlignment="1">
      <alignment horizontal="center" wrapText="1"/>
    </xf>
    <xf numFmtId="49" fontId="4" fillId="33" borderId="13" xfId="0" applyNumberFormat="1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wrapText="1"/>
    </xf>
    <xf numFmtId="174" fontId="4" fillId="33" borderId="11" xfId="0" applyNumberFormat="1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" fontId="5" fillId="33" borderId="13" xfId="0" applyNumberFormat="1" applyFont="1" applyFill="1" applyBorder="1" applyAlignment="1">
      <alignment horizontal="right"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wrapText="1"/>
    </xf>
    <xf numFmtId="174" fontId="5" fillId="0" borderId="17" xfId="0" applyNumberFormat="1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174" fontId="5" fillId="0" borderId="13" xfId="0" applyNumberFormat="1" applyFont="1" applyFill="1" applyBorder="1" applyAlignment="1">
      <alignment horizontal="center" wrapText="1"/>
    </xf>
    <xf numFmtId="3" fontId="5" fillId="0" borderId="18" xfId="0" applyNumberFormat="1" applyFont="1" applyFill="1" applyBorder="1" applyAlignment="1">
      <alignment horizontal="right" wrapText="1"/>
    </xf>
    <xf numFmtId="0" fontId="5" fillId="0" borderId="16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left" wrapText="1"/>
    </xf>
    <xf numFmtId="49" fontId="5" fillId="0" borderId="16" xfId="0" applyNumberFormat="1" applyFont="1" applyFill="1" applyBorder="1" applyAlignment="1">
      <alignment horizontal="center" wrapText="1"/>
    </xf>
    <xf numFmtId="174" fontId="5" fillId="0" borderId="16" xfId="0" applyNumberFormat="1" applyFont="1" applyFill="1" applyBorder="1" applyAlignment="1">
      <alignment horizontal="center" wrapText="1"/>
    </xf>
    <xf numFmtId="174" fontId="5" fillId="0" borderId="18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wrapText="1"/>
    </xf>
    <xf numFmtId="1" fontId="5" fillId="0" borderId="16" xfId="0" applyNumberFormat="1" applyFont="1" applyFill="1" applyBorder="1" applyAlignment="1">
      <alignment horizontal="right" wrapText="1"/>
    </xf>
    <xf numFmtId="0" fontId="5" fillId="0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right" wrapText="1"/>
    </xf>
    <xf numFmtId="0" fontId="4" fillId="0" borderId="16" xfId="0" applyFont="1" applyFill="1" applyBorder="1" applyAlignment="1">
      <alignment wrapText="1"/>
    </xf>
    <xf numFmtId="49" fontId="4" fillId="0" borderId="16" xfId="0" applyNumberFormat="1" applyFont="1" applyFill="1" applyBorder="1" applyAlignment="1">
      <alignment horizontal="center" wrapText="1"/>
    </xf>
    <xf numFmtId="174" fontId="4" fillId="0" borderId="16" xfId="0" applyNumberFormat="1" applyFont="1" applyFill="1" applyBorder="1" applyAlignment="1">
      <alignment horizontal="center" wrapText="1"/>
    </xf>
    <xf numFmtId="1" fontId="4" fillId="0" borderId="16" xfId="0" applyNumberFormat="1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wrapText="1"/>
    </xf>
    <xf numFmtId="49" fontId="4" fillId="0" borderId="13" xfId="0" applyNumberFormat="1" applyFont="1" applyFill="1" applyBorder="1" applyAlignment="1">
      <alignment horizontal="center" wrapText="1"/>
    </xf>
    <xf numFmtId="174" fontId="4" fillId="0" borderId="13" xfId="0" applyNumberFormat="1" applyFont="1" applyFill="1" applyBorder="1" applyAlignment="1">
      <alignment horizontal="center" wrapText="1"/>
    </xf>
    <xf numFmtId="171" fontId="4" fillId="0" borderId="13" xfId="0" applyNumberFormat="1" applyFont="1" applyFill="1" applyBorder="1" applyAlignment="1">
      <alignment horizontal="center" wrapText="1"/>
    </xf>
    <xf numFmtId="1" fontId="6" fillId="0" borderId="13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horizontal="center" wrapText="1"/>
    </xf>
    <xf numFmtId="174" fontId="4" fillId="0" borderId="18" xfId="0" applyNumberFormat="1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1" fontId="6" fillId="0" borderId="21" xfId="0" applyNumberFormat="1" applyFont="1" applyFill="1" applyBorder="1" applyAlignment="1">
      <alignment horizontal="right"/>
    </xf>
    <xf numFmtId="14" fontId="4" fillId="0" borderId="16" xfId="0" applyNumberFormat="1" applyFont="1" applyFill="1" applyBorder="1" applyAlignment="1">
      <alignment horizontal="center" wrapText="1"/>
    </xf>
    <xf numFmtId="49" fontId="4" fillId="0" borderId="22" xfId="0" applyNumberFormat="1" applyFont="1" applyFill="1" applyBorder="1" applyAlignment="1">
      <alignment horizontal="center" wrapText="1"/>
    </xf>
    <xf numFmtId="174" fontId="4" fillId="0" borderId="22" xfId="0" applyNumberFormat="1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174" fontId="55" fillId="0" borderId="13" xfId="0" applyNumberFormat="1" applyFont="1" applyFill="1" applyBorder="1" applyAlignment="1">
      <alignment horizontal="center" wrapText="1"/>
    </xf>
    <xf numFmtId="0" fontId="55" fillId="0" borderId="13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vertical="center" wrapText="1"/>
    </xf>
    <xf numFmtId="174" fontId="5" fillId="0" borderId="23" xfId="0" applyNumberFormat="1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vertical="center" wrapText="1"/>
    </xf>
    <xf numFmtId="49" fontId="4" fillId="0" borderId="19" xfId="0" applyNumberFormat="1" applyFont="1" applyFill="1" applyBorder="1" applyAlignment="1">
      <alignment horizontal="center" wrapText="1"/>
    </xf>
    <xf numFmtId="174" fontId="4" fillId="0" borderId="19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right" wrapText="1"/>
    </xf>
    <xf numFmtId="49" fontId="4" fillId="0" borderId="18" xfId="0" applyNumberFormat="1" applyFont="1" applyFill="1" applyBorder="1" applyAlignment="1">
      <alignment vertical="center" wrapText="1"/>
    </xf>
    <xf numFmtId="174" fontId="4" fillId="0" borderId="23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vertical="center" wrapText="1"/>
    </xf>
    <xf numFmtId="1" fontId="5" fillId="0" borderId="13" xfId="0" applyNumberFormat="1" applyFont="1" applyFill="1" applyBorder="1" applyAlignment="1">
      <alignment horizontal="right" wrapText="1"/>
    </xf>
    <xf numFmtId="0" fontId="4" fillId="0" borderId="22" xfId="0" applyFont="1" applyFill="1" applyBorder="1" applyAlignment="1">
      <alignment wrapText="1"/>
    </xf>
    <xf numFmtId="1" fontId="4" fillId="0" borderId="13" xfId="0" applyNumberFormat="1" applyFont="1" applyFill="1" applyBorder="1" applyAlignment="1">
      <alignment horizontal="right" wrapText="1"/>
    </xf>
    <xf numFmtId="0" fontId="5" fillId="0" borderId="17" xfId="0" applyFont="1" applyFill="1" applyBorder="1" applyAlignment="1">
      <alignment vertical="center" wrapText="1"/>
    </xf>
    <xf numFmtId="49" fontId="5" fillId="0" borderId="17" xfId="0" applyNumberFormat="1" applyFont="1" applyFill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right" wrapText="1"/>
    </xf>
    <xf numFmtId="0" fontId="4" fillId="0" borderId="16" xfId="0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wrapText="1"/>
    </xf>
    <xf numFmtId="49" fontId="4" fillId="0" borderId="22" xfId="0" applyNumberFormat="1" applyFont="1" applyFill="1" applyBorder="1" applyAlignment="1">
      <alignment vertical="center" wrapText="1"/>
    </xf>
    <xf numFmtId="49" fontId="4" fillId="0" borderId="22" xfId="0" applyNumberFormat="1" applyFont="1" applyFill="1" applyBorder="1" applyAlignment="1">
      <alignment wrapText="1"/>
    </xf>
    <xf numFmtId="0" fontId="4" fillId="0" borderId="22" xfId="0" applyFont="1" applyFill="1" applyBorder="1" applyAlignment="1">
      <alignment horizontal="right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wrapText="1"/>
    </xf>
    <xf numFmtId="171" fontId="5" fillId="0" borderId="16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 wrapText="1"/>
    </xf>
    <xf numFmtId="171" fontId="4" fillId="0" borderId="18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171" fontId="4" fillId="0" borderId="19" xfId="0" applyNumberFormat="1" applyFont="1" applyFill="1" applyBorder="1" applyAlignment="1">
      <alignment horizontal="center" wrapText="1"/>
    </xf>
    <xf numFmtId="170" fontId="4" fillId="0" borderId="18" xfId="0" applyNumberFormat="1" applyFont="1" applyFill="1" applyBorder="1" applyAlignment="1">
      <alignment horizontal="center" wrapText="1"/>
    </xf>
    <xf numFmtId="0" fontId="5" fillId="0" borderId="19" xfId="0" applyFont="1" applyFill="1" applyBorder="1" applyAlignment="1">
      <alignment wrapText="1"/>
    </xf>
    <xf numFmtId="171" fontId="5" fillId="0" borderId="19" xfId="0" applyNumberFormat="1" applyFont="1" applyFill="1" applyBorder="1" applyAlignment="1">
      <alignment horizontal="center" wrapText="1"/>
    </xf>
    <xf numFmtId="174" fontId="5" fillId="0" borderId="19" xfId="0" applyNumberFormat="1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right" wrapText="1"/>
    </xf>
    <xf numFmtId="14" fontId="4" fillId="0" borderId="13" xfId="0" applyNumberFormat="1" applyFont="1" applyFill="1" applyBorder="1" applyAlignment="1">
      <alignment horizontal="center" wrapText="1"/>
    </xf>
    <xf numFmtId="14" fontId="4" fillId="0" borderId="18" xfId="0" applyNumberFormat="1" applyFont="1" applyFill="1" applyBorder="1" applyAlignment="1">
      <alignment horizontal="center" wrapText="1"/>
    </xf>
    <xf numFmtId="171" fontId="5" fillId="0" borderId="13" xfId="0" applyNumberFormat="1" applyFont="1" applyFill="1" applyBorder="1" applyAlignment="1">
      <alignment horizontal="center" wrapText="1"/>
    </xf>
    <xf numFmtId="1" fontId="7" fillId="0" borderId="13" xfId="0" applyNumberFormat="1" applyFont="1" applyFill="1" applyBorder="1" applyAlignment="1">
      <alignment horizontal="right"/>
    </xf>
    <xf numFmtId="171" fontId="4" fillId="0" borderId="20" xfId="0" applyNumberFormat="1" applyFont="1" applyFill="1" applyBorder="1" applyAlignment="1">
      <alignment horizontal="center" wrapText="1"/>
    </xf>
    <xf numFmtId="171" fontId="4" fillId="0" borderId="22" xfId="0" applyNumberFormat="1" applyFont="1" applyFill="1" applyBorder="1" applyAlignment="1">
      <alignment horizontal="center" wrapText="1"/>
    </xf>
    <xf numFmtId="171" fontId="5" fillId="0" borderId="24" xfId="0" applyNumberFormat="1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171" fontId="4" fillId="0" borderId="21" xfId="0" applyNumberFormat="1" applyFont="1" applyFill="1" applyBorder="1" applyAlignment="1">
      <alignment horizontal="center" wrapText="1"/>
    </xf>
    <xf numFmtId="174" fontId="4" fillId="0" borderId="21" xfId="0" applyNumberFormat="1" applyFont="1" applyFill="1" applyBorder="1" applyAlignment="1">
      <alignment horizontal="center" wrapText="1"/>
    </xf>
    <xf numFmtId="49" fontId="5" fillId="0" borderId="13" xfId="0" applyNumberFormat="1" applyFont="1" applyFill="1" applyBorder="1" applyAlignment="1">
      <alignment vertical="center" wrapText="1"/>
    </xf>
    <xf numFmtId="170" fontId="4" fillId="0" borderId="21" xfId="0" applyNumberFormat="1" applyFont="1" applyFill="1" applyBorder="1" applyAlignment="1">
      <alignment horizontal="center" wrapText="1"/>
    </xf>
    <xf numFmtId="171" fontId="5" fillId="0" borderId="21" xfId="0" applyNumberFormat="1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1" fontId="56" fillId="0" borderId="13" xfId="0" applyNumberFormat="1" applyFont="1" applyFill="1" applyBorder="1" applyAlignment="1">
      <alignment horizontal="right" wrapText="1"/>
    </xf>
    <xf numFmtId="0" fontId="4" fillId="0" borderId="21" xfId="0" applyFont="1" applyFill="1" applyBorder="1" applyAlignment="1">
      <alignment horizontal="center" wrapText="1"/>
    </xf>
    <xf numFmtId="1" fontId="6" fillId="0" borderId="22" xfId="0" applyNumberFormat="1" applyFont="1" applyFill="1" applyBorder="1" applyAlignment="1">
      <alignment horizontal="right"/>
    </xf>
    <xf numFmtId="174" fontId="4" fillId="0" borderId="25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171" fontId="4" fillId="0" borderId="11" xfId="0" applyNumberFormat="1" applyFont="1" applyFill="1" applyBorder="1" applyAlignment="1">
      <alignment horizontal="center" wrapText="1"/>
    </xf>
    <xf numFmtId="174" fontId="4" fillId="0" borderId="26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170" fontId="5" fillId="0" borderId="21" xfId="0" applyNumberFormat="1" applyFont="1" applyFill="1" applyBorder="1" applyAlignment="1">
      <alignment horizontal="center" wrapText="1"/>
    </xf>
    <xf numFmtId="171" fontId="4" fillId="0" borderId="16" xfId="0" applyNumberFormat="1" applyFont="1" applyFill="1" applyBorder="1" applyAlignment="1">
      <alignment horizontal="center" wrapText="1"/>
    </xf>
    <xf numFmtId="170" fontId="4" fillId="0" borderId="24" xfId="0" applyNumberFormat="1" applyFont="1" applyFill="1" applyBorder="1" applyAlignment="1">
      <alignment horizontal="center" wrapText="1"/>
    </xf>
    <xf numFmtId="171" fontId="5" fillId="0" borderId="17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171" fontId="4" fillId="0" borderId="24" xfId="0" applyNumberFormat="1" applyFont="1" applyFill="1" applyBorder="1" applyAlignment="1">
      <alignment horizontal="center" wrapText="1"/>
    </xf>
    <xf numFmtId="49" fontId="4" fillId="0" borderId="20" xfId="0" applyNumberFormat="1" applyFont="1" applyFill="1" applyBorder="1" applyAlignment="1">
      <alignment vertical="center" wrapText="1"/>
    </xf>
    <xf numFmtId="171" fontId="4" fillId="0" borderId="18" xfId="0" applyNumberFormat="1" applyFont="1" applyFill="1" applyBorder="1" applyAlignment="1">
      <alignment wrapText="1"/>
    </xf>
    <xf numFmtId="171" fontId="5" fillId="0" borderId="16" xfId="0" applyNumberFormat="1" applyFont="1" applyFill="1" applyBorder="1" applyAlignment="1">
      <alignment horizontal="left" wrapText="1"/>
    </xf>
    <xf numFmtId="1" fontId="5" fillId="0" borderId="18" xfId="0" applyNumberFormat="1" applyFont="1" applyFill="1" applyBorder="1" applyAlignment="1">
      <alignment horizontal="right" wrapText="1"/>
    </xf>
    <xf numFmtId="49" fontId="4" fillId="0" borderId="18" xfId="0" applyNumberFormat="1" applyFont="1" applyFill="1" applyBorder="1" applyAlignment="1">
      <alignment wrapText="1"/>
    </xf>
    <xf numFmtId="49" fontId="4" fillId="0" borderId="27" xfId="0" applyNumberFormat="1" applyFont="1" applyFill="1" applyBorder="1" applyAlignment="1">
      <alignment vertical="center" wrapText="1"/>
    </xf>
    <xf numFmtId="171" fontId="4" fillId="0" borderId="27" xfId="0" applyNumberFormat="1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174" fontId="4" fillId="0" borderId="27" xfId="0" applyNumberFormat="1" applyFont="1" applyFill="1" applyBorder="1" applyAlignment="1">
      <alignment horizontal="center" wrapText="1"/>
    </xf>
    <xf numFmtId="49" fontId="4" fillId="0" borderId="27" xfId="0" applyNumberFormat="1" applyFont="1" applyFill="1" applyBorder="1" applyAlignment="1">
      <alignment horizontal="center" wrapText="1"/>
    </xf>
    <xf numFmtId="1" fontId="6" fillId="0" borderId="27" xfId="0" applyNumberFormat="1" applyFont="1" applyFill="1" applyBorder="1" applyAlignment="1">
      <alignment horizontal="right"/>
    </xf>
    <xf numFmtId="0" fontId="5" fillId="0" borderId="18" xfId="0" applyFont="1" applyFill="1" applyBorder="1" applyAlignment="1">
      <alignment horizontal="center" vertical="center" wrapText="1"/>
    </xf>
    <xf numFmtId="171" fontId="4" fillId="0" borderId="18" xfId="0" applyNumberFormat="1" applyFont="1" applyFill="1" applyBorder="1" applyAlignment="1">
      <alignment horizontal="center" vertical="center" wrapText="1"/>
    </xf>
    <xf numFmtId="171" fontId="5" fillId="0" borderId="18" xfId="0" applyNumberFormat="1" applyFont="1" applyFill="1" applyBorder="1" applyAlignment="1">
      <alignment wrapText="1"/>
    </xf>
    <xf numFmtId="171" fontId="5" fillId="0" borderId="18" xfId="0" applyNumberFormat="1" applyFont="1" applyFill="1" applyBorder="1" applyAlignment="1">
      <alignment horizontal="center" wrapText="1"/>
    </xf>
    <xf numFmtId="49" fontId="5" fillId="0" borderId="13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171" fontId="5" fillId="0" borderId="22" xfId="0" applyNumberFormat="1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right" wrapText="1"/>
    </xf>
    <xf numFmtId="0" fontId="4" fillId="0" borderId="23" xfId="0" applyFont="1" applyFill="1" applyBorder="1" applyAlignment="1">
      <alignment wrapText="1"/>
    </xf>
    <xf numFmtId="171" fontId="6" fillId="0" borderId="13" xfId="0" applyNumberFormat="1" applyFont="1" applyFill="1" applyBorder="1" applyAlignment="1">
      <alignment horizontal="right"/>
    </xf>
    <xf numFmtId="1" fontId="7" fillId="0" borderId="16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49" fontId="5" fillId="0" borderId="19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174" fontId="4" fillId="0" borderId="28" xfId="0" applyNumberFormat="1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right"/>
    </xf>
    <xf numFmtId="49" fontId="6" fillId="0" borderId="19" xfId="0" applyNumberFormat="1" applyFont="1" applyFill="1" applyBorder="1" applyAlignment="1">
      <alignment horizontal="center"/>
    </xf>
    <xf numFmtId="174" fontId="4" fillId="0" borderId="29" xfId="0" applyNumberFormat="1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 wrapText="1"/>
    </xf>
    <xf numFmtId="0" fontId="5" fillId="0" borderId="23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horizontal="center" wrapText="1"/>
    </xf>
    <xf numFmtId="49" fontId="4" fillId="0" borderId="23" xfId="0" applyNumberFormat="1" applyFont="1" applyFill="1" applyBorder="1" applyAlignment="1">
      <alignment vertical="center" wrapText="1"/>
    </xf>
    <xf numFmtId="174" fontId="5" fillId="0" borderId="28" xfId="0" applyNumberFormat="1" applyFont="1" applyFill="1" applyBorder="1" applyAlignment="1">
      <alignment horizontal="center" wrapText="1"/>
    </xf>
    <xf numFmtId="174" fontId="5" fillId="0" borderId="29" xfId="0" applyNumberFormat="1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right" wrapText="1"/>
    </xf>
    <xf numFmtId="0" fontId="7" fillId="0" borderId="16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/>
    </xf>
    <xf numFmtId="177" fontId="7" fillId="0" borderId="13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right"/>
    </xf>
    <xf numFmtId="49" fontId="55" fillId="0" borderId="13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left" wrapText="1"/>
    </xf>
    <xf numFmtId="16" fontId="5" fillId="0" borderId="13" xfId="0" applyNumberFormat="1" applyFont="1" applyFill="1" applyBorder="1" applyAlignment="1">
      <alignment horizontal="center" wrapText="1"/>
    </xf>
    <xf numFmtId="170" fontId="5" fillId="0" borderId="16" xfId="0" applyNumberFormat="1" applyFont="1" applyFill="1" applyBorder="1" applyAlignment="1">
      <alignment horizontal="center" wrapText="1"/>
    </xf>
    <xf numFmtId="170" fontId="5" fillId="0" borderId="13" xfId="0" applyNumberFormat="1" applyFont="1" applyFill="1" applyBorder="1" applyAlignment="1">
      <alignment horizontal="center" wrapText="1"/>
    </xf>
    <xf numFmtId="170" fontId="4" fillId="0" borderId="13" xfId="0" applyNumberFormat="1" applyFont="1" applyFill="1" applyBorder="1" applyAlignment="1">
      <alignment horizontal="center" wrapText="1"/>
    </xf>
    <xf numFmtId="174" fontId="5" fillId="0" borderId="21" xfId="0" applyNumberFormat="1" applyFont="1" applyFill="1" applyBorder="1" applyAlignment="1">
      <alignment horizontal="center" wrapText="1"/>
    </xf>
    <xf numFmtId="174" fontId="4" fillId="0" borderId="24" xfId="0" applyNumberFormat="1" applyFont="1" applyFill="1" applyBorder="1" applyAlignment="1">
      <alignment horizontal="center" wrapText="1"/>
    </xf>
    <xf numFmtId="49" fontId="4" fillId="0" borderId="21" xfId="0" applyNumberFormat="1" applyFont="1" applyFill="1" applyBorder="1" applyAlignment="1">
      <alignment horizontal="center" wrapText="1"/>
    </xf>
    <xf numFmtId="0" fontId="4" fillId="0" borderId="21" xfId="0" applyFont="1" applyFill="1" applyBorder="1" applyAlignment="1">
      <alignment vertical="center" wrapText="1"/>
    </xf>
    <xf numFmtId="171" fontId="4" fillId="0" borderId="13" xfId="0" applyNumberFormat="1" applyFont="1" applyFill="1" applyBorder="1" applyAlignment="1">
      <alignment wrapText="1"/>
    </xf>
    <xf numFmtId="172" fontId="4" fillId="0" borderId="13" xfId="0" applyNumberFormat="1" applyFont="1" applyFill="1" applyBorder="1" applyAlignment="1">
      <alignment horizontal="center" wrapText="1"/>
    </xf>
    <xf numFmtId="49" fontId="4" fillId="0" borderId="21" xfId="0" applyNumberFormat="1" applyFont="1" applyFill="1" applyBorder="1" applyAlignment="1">
      <alignment vertical="center" wrapText="1"/>
    </xf>
    <xf numFmtId="171" fontId="4" fillId="0" borderId="13" xfId="0" applyNumberFormat="1" applyFont="1" applyFill="1" applyBorder="1" applyAlignment="1">
      <alignment horizontal="center" vertical="center" wrapText="1"/>
    </xf>
    <xf numFmtId="174" fontId="4" fillId="0" borderId="13" xfId="0" applyNumberFormat="1" applyFont="1" applyFill="1" applyBorder="1" applyAlignment="1">
      <alignment horizontal="center" vertical="center" wrapText="1"/>
    </xf>
    <xf numFmtId="171" fontId="5" fillId="0" borderId="13" xfId="0" applyNumberFormat="1" applyFont="1" applyFill="1" applyBorder="1" applyAlignment="1">
      <alignment horizontal="left" wrapText="1"/>
    </xf>
    <xf numFmtId="1" fontId="4" fillId="0" borderId="13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right" vertical="center"/>
    </xf>
    <xf numFmtId="171" fontId="5" fillId="0" borderId="13" xfId="0" applyNumberFormat="1" applyFont="1" applyFill="1" applyBorder="1" applyAlignment="1">
      <alignment wrapText="1"/>
    </xf>
    <xf numFmtId="0" fontId="5" fillId="0" borderId="23" xfId="0" applyFont="1" applyFill="1" applyBorder="1" applyAlignment="1">
      <alignment wrapText="1"/>
    </xf>
    <xf numFmtId="0" fontId="4" fillId="0" borderId="23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wrapText="1"/>
    </xf>
    <xf numFmtId="0" fontId="4" fillId="0" borderId="13" xfId="0" applyNumberFormat="1" applyFont="1" applyFill="1" applyBorder="1" applyAlignment="1">
      <alignment wrapText="1"/>
    </xf>
    <xf numFmtId="0" fontId="4" fillId="0" borderId="13" xfId="0" applyNumberFormat="1" applyFont="1" applyFill="1" applyBorder="1" applyAlignment="1">
      <alignment horizontal="center" wrapText="1"/>
    </xf>
    <xf numFmtId="171" fontId="4" fillId="0" borderId="25" xfId="0" applyNumberFormat="1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171" fontId="8" fillId="0" borderId="13" xfId="0" applyNumberFormat="1" applyFont="1" applyFill="1" applyBorder="1" applyAlignment="1">
      <alignment horizontal="center" wrapText="1"/>
    </xf>
    <xf numFmtId="0" fontId="5" fillId="33" borderId="13" xfId="0" applyFont="1" applyFill="1" applyBorder="1" applyAlignment="1">
      <alignment wrapText="1"/>
    </xf>
    <xf numFmtId="0" fontId="5" fillId="33" borderId="23" xfId="0" applyFont="1" applyFill="1" applyBorder="1" applyAlignment="1">
      <alignment horizontal="center" wrapText="1"/>
    </xf>
    <xf numFmtId="174" fontId="4" fillId="33" borderId="13" xfId="0" applyNumberFormat="1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right"/>
    </xf>
    <xf numFmtId="1" fontId="5" fillId="0" borderId="24" xfId="0" applyNumberFormat="1" applyFont="1" applyFill="1" applyBorder="1" applyAlignment="1">
      <alignment horizontal="right" wrapText="1"/>
    </xf>
    <xf numFmtId="1" fontId="4" fillId="0" borderId="24" xfId="0" applyNumberFormat="1" applyFont="1" applyFill="1" applyBorder="1" applyAlignment="1">
      <alignment horizontal="right" wrapText="1"/>
    </xf>
    <xf numFmtId="0" fontId="4" fillId="0" borderId="24" xfId="0" applyFont="1" applyFill="1" applyBorder="1" applyAlignment="1">
      <alignment horizontal="center" wrapText="1"/>
    </xf>
    <xf numFmtId="1" fontId="6" fillId="0" borderId="25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vertical="center" wrapText="1"/>
    </xf>
    <xf numFmtId="1" fontId="5" fillId="0" borderId="17" xfId="0" applyNumberFormat="1" applyFont="1" applyFill="1" applyBorder="1" applyAlignment="1">
      <alignment horizontal="right" wrapText="1"/>
    </xf>
    <xf numFmtId="171" fontId="4" fillId="0" borderId="30" xfId="0" applyNumberFormat="1" applyFont="1" applyFill="1" applyBorder="1" applyAlignment="1">
      <alignment horizontal="center" wrapText="1"/>
    </xf>
    <xf numFmtId="174" fontId="4" fillId="0" borderId="30" xfId="0" applyNumberFormat="1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16" fontId="5" fillId="0" borderId="16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170" fontId="4" fillId="0" borderId="16" xfId="0" applyNumberFormat="1" applyFont="1" applyFill="1" applyBorder="1" applyAlignment="1">
      <alignment horizontal="center" wrapText="1"/>
    </xf>
    <xf numFmtId="170" fontId="4" fillId="0" borderId="22" xfId="0" applyNumberFormat="1" applyFont="1" applyFill="1" applyBorder="1" applyAlignment="1">
      <alignment horizontal="center" wrapText="1"/>
    </xf>
    <xf numFmtId="0" fontId="4" fillId="0" borderId="22" xfId="0" applyFont="1" applyFill="1" applyBorder="1" applyAlignment="1">
      <alignment vertical="center" wrapText="1"/>
    </xf>
    <xf numFmtId="170" fontId="4" fillId="0" borderId="19" xfId="0" applyNumberFormat="1" applyFont="1" applyFill="1" applyBorder="1" applyAlignment="1">
      <alignment horizontal="center" wrapText="1"/>
    </xf>
    <xf numFmtId="1" fontId="4" fillId="0" borderId="22" xfId="0" applyNumberFormat="1" applyFont="1" applyFill="1" applyBorder="1" applyAlignment="1">
      <alignment horizontal="right" wrapText="1"/>
    </xf>
    <xf numFmtId="0" fontId="5" fillId="0" borderId="31" xfId="0" applyFont="1" applyFill="1" applyBorder="1" applyAlignment="1">
      <alignment horizontal="center" wrapText="1"/>
    </xf>
    <xf numFmtId="174" fontId="4" fillId="0" borderId="20" xfId="0" applyNumberFormat="1" applyFont="1" applyFill="1" applyBorder="1" applyAlignment="1">
      <alignment horizontal="center" wrapText="1"/>
    </xf>
    <xf numFmtId="170" fontId="4" fillId="0" borderId="25" xfId="0" applyNumberFormat="1" applyFont="1" applyFill="1" applyBorder="1" applyAlignment="1">
      <alignment horizontal="center" wrapText="1"/>
    </xf>
    <xf numFmtId="170" fontId="4" fillId="0" borderId="20" xfId="0" applyNumberFormat="1" applyFont="1" applyFill="1" applyBorder="1" applyAlignment="1">
      <alignment horizontal="center" wrapText="1"/>
    </xf>
    <xf numFmtId="174" fontId="5" fillId="0" borderId="24" xfId="0" applyNumberFormat="1" applyFont="1" applyFill="1" applyBorder="1" applyAlignment="1">
      <alignment horizontal="center" wrapText="1"/>
    </xf>
    <xf numFmtId="171" fontId="4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vertical="center" wrapText="1"/>
    </xf>
    <xf numFmtId="171" fontId="4" fillId="0" borderId="16" xfId="0" applyNumberFormat="1" applyFont="1" applyFill="1" applyBorder="1" applyAlignment="1">
      <alignment wrapText="1"/>
    </xf>
    <xf numFmtId="172" fontId="4" fillId="0" borderId="16" xfId="0" applyNumberFormat="1" applyFont="1" applyFill="1" applyBorder="1" applyAlignment="1">
      <alignment horizontal="center" wrapText="1"/>
    </xf>
    <xf numFmtId="1" fontId="6" fillId="0" borderId="16" xfId="0" applyNumberFormat="1" applyFont="1" applyFill="1" applyBorder="1" applyAlignment="1">
      <alignment horizontal="right"/>
    </xf>
    <xf numFmtId="172" fontId="4" fillId="0" borderId="18" xfId="0" applyNumberFormat="1" applyFont="1" applyFill="1" applyBorder="1" applyAlignment="1">
      <alignment horizontal="center" wrapText="1"/>
    </xf>
    <xf numFmtId="171" fontId="4" fillId="0" borderId="19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 horizontal="center" vertical="center" wrapText="1"/>
    </xf>
    <xf numFmtId="171" fontId="4" fillId="0" borderId="16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171" fontId="4" fillId="0" borderId="22" xfId="0" applyNumberFormat="1" applyFont="1" applyFill="1" applyBorder="1" applyAlignment="1">
      <alignment wrapText="1"/>
    </xf>
    <xf numFmtId="49" fontId="4" fillId="0" borderId="22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wrapText="1"/>
    </xf>
    <xf numFmtId="0" fontId="5" fillId="0" borderId="13" xfId="0" applyNumberFormat="1" applyFont="1" applyFill="1" applyBorder="1" applyAlignment="1">
      <alignment horizontal="right" wrapText="1"/>
    </xf>
    <xf numFmtId="171" fontId="5" fillId="0" borderId="16" xfId="0" applyNumberFormat="1" applyFont="1" applyFill="1" applyBorder="1" applyAlignment="1">
      <alignment horizontal="right" wrapText="1"/>
    </xf>
    <xf numFmtId="0" fontId="9" fillId="0" borderId="13" xfId="0" applyFont="1" applyFill="1" applyBorder="1" applyAlignment="1">
      <alignment wrapText="1"/>
    </xf>
    <xf numFmtId="171" fontId="9" fillId="0" borderId="21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3" fontId="9" fillId="0" borderId="13" xfId="0" applyNumberFormat="1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wrapText="1"/>
    </xf>
    <xf numFmtId="0" fontId="5" fillId="0" borderId="35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wrapText="1"/>
    </xf>
    <xf numFmtId="49" fontId="4" fillId="33" borderId="11" xfId="0" applyNumberFormat="1" applyFont="1" applyFill="1" applyBorder="1" applyAlignment="1">
      <alignment vertical="center" wrapText="1"/>
    </xf>
    <xf numFmtId="0" fontId="5" fillId="33" borderId="19" xfId="0" applyFont="1" applyFill="1" applyBorder="1" applyAlignment="1">
      <alignment wrapText="1"/>
    </xf>
    <xf numFmtId="0" fontId="5" fillId="33" borderId="19" xfId="0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172" fontId="5" fillId="0" borderId="16" xfId="0" applyNumberFormat="1" applyFont="1" applyFill="1" applyBorder="1" applyAlignment="1">
      <alignment horizontal="center" wrapText="1"/>
    </xf>
    <xf numFmtId="0" fontId="4" fillId="0" borderId="28" xfId="0" applyFont="1" applyFill="1" applyBorder="1" applyAlignment="1">
      <alignment wrapText="1"/>
    </xf>
    <xf numFmtId="171" fontId="6" fillId="0" borderId="16" xfId="0" applyNumberFormat="1" applyFont="1" applyFill="1" applyBorder="1" applyAlignment="1">
      <alignment horizontal="right"/>
    </xf>
    <xf numFmtId="0" fontId="4" fillId="0" borderId="35" xfId="0" applyFont="1" applyFill="1" applyBorder="1" applyAlignment="1">
      <alignment horizontal="center" wrapText="1"/>
    </xf>
    <xf numFmtId="0" fontId="4" fillId="0" borderId="35" xfId="0" applyFont="1" applyFill="1" applyBorder="1" applyAlignment="1">
      <alignment wrapText="1"/>
    </xf>
    <xf numFmtId="49" fontId="4" fillId="0" borderId="16" xfId="0" applyNumberFormat="1" applyFont="1" applyFill="1" applyBorder="1" applyAlignment="1">
      <alignment vertical="center" wrapText="1"/>
    </xf>
    <xf numFmtId="174" fontId="5" fillId="0" borderId="13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right" vertical="center"/>
    </xf>
    <xf numFmtId="171" fontId="4" fillId="0" borderId="22" xfId="0" applyNumberFormat="1" applyFont="1" applyFill="1" applyBorder="1" applyAlignment="1">
      <alignment horizontal="center" vertical="center" wrapText="1"/>
    </xf>
    <xf numFmtId="174" fontId="4" fillId="0" borderId="22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right" vertical="center"/>
    </xf>
    <xf numFmtId="0" fontId="5" fillId="0" borderId="28" xfId="0" applyFont="1" applyFill="1" applyBorder="1" applyAlignment="1">
      <alignment wrapText="1"/>
    </xf>
    <xf numFmtId="49" fontId="9" fillId="0" borderId="13" xfId="0" applyNumberFormat="1" applyFont="1" applyFill="1" applyBorder="1" applyAlignment="1">
      <alignment vertical="center" wrapText="1"/>
    </xf>
    <xf numFmtId="49" fontId="9" fillId="0" borderId="13" xfId="0" applyNumberFormat="1" applyFont="1" applyFill="1" applyBorder="1" applyAlignment="1">
      <alignment horizontal="center" wrapText="1"/>
    </xf>
    <xf numFmtId="174" fontId="9" fillId="0" borderId="13" xfId="0" applyNumberFormat="1" applyFont="1" applyFill="1" applyBorder="1" applyAlignment="1">
      <alignment horizontal="center" wrapText="1"/>
    </xf>
    <xf numFmtId="49" fontId="9" fillId="0" borderId="22" xfId="0" applyNumberFormat="1" applyFont="1" applyFill="1" applyBorder="1" applyAlignment="1">
      <alignment vertical="center" wrapText="1"/>
    </xf>
    <xf numFmtId="49" fontId="9" fillId="0" borderId="22" xfId="0" applyNumberFormat="1" applyFont="1" applyFill="1" applyBorder="1" applyAlignment="1">
      <alignment horizontal="center" wrapText="1"/>
    </xf>
    <xf numFmtId="174" fontId="9" fillId="0" borderId="22" xfId="0" applyNumberFormat="1" applyFont="1" applyFill="1" applyBorder="1" applyAlignment="1">
      <alignment horizontal="center" wrapText="1"/>
    </xf>
    <xf numFmtId="1" fontId="6" fillId="0" borderId="19" xfId="0" applyNumberFormat="1" applyFont="1" applyFill="1" applyBorder="1" applyAlignment="1">
      <alignment horizontal="right"/>
    </xf>
    <xf numFmtId="1" fontId="10" fillId="0" borderId="13" xfId="0" applyNumberFormat="1" applyFont="1" applyFill="1" applyBorder="1" applyAlignment="1">
      <alignment horizontal="right"/>
    </xf>
    <xf numFmtId="177" fontId="7" fillId="0" borderId="16" xfId="0" applyNumberFormat="1" applyFont="1" applyFill="1" applyBorder="1" applyAlignment="1">
      <alignment horizontal="center"/>
    </xf>
    <xf numFmtId="1" fontId="6" fillId="0" borderId="13" xfId="0" applyNumberFormat="1" applyFont="1" applyBorder="1" applyAlignment="1">
      <alignment horizontal="right"/>
    </xf>
    <xf numFmtId="1" fontId="6" fillId="0" borderId="18" xfId="0" applyNumberFormat="1" applyFont="1" applyBorder="1" applyAlignment="1">
      <alignment horizontal="right"/>
    </xf>
    <xf numFmtId="1" fontId="7" fillId="0" borderId="13" xfId="0" applyNumberFormat="1" applyFont="1" applyBorder="1" applyAlignment="1">
      <alignment horizontal="right"/>
    </xf>
    <xf numFmtId="1" fontId="7" fillId="0" borderId="19" xfId="0" applyNumberFormat="1" applyFont="1" applyBorder="1" applyAlignment="1">
      <alignment horizontal="right"/>
    </xf>
    <xf numFmtId="1" fontId="6" fillId="0" borderId="19" xfId="0" applyNumberFormat="1" applyFont="1" applyBorder="1" applyAlignment="1">
      <alignment horizontal="right"/>
    </xf>
    <xf numFmtId="1" fontId="6" fillId="0" borderId="11" xfId="0" applyNumberFormat="1" applyFont="1" applyBorder="1" applyAlignment="1">
      <alignment horizontal="right"/>
    </xf>
    <xf numFmtId="1" fontId="6" fillId="0" borderId="22" xfId="0" applyNumberFormat="1" applyFont="1" applyBorder="1" applyAlignment="1">
      <alignment horizontal="right"/>
    </xf>
    <xf numFmtId="1" fontId="6" fillId="0" borderId="16" xfId="0" applyNumberFormat="1" applyFont="1" applyBorder="1" applyAlignment="1">
      <alignment horizontal="right"/>
    </xf>
    <xf numFmtId="1" fontId="7" fillId="0" borderId="16" xfId="0" applyNumberFormat="1" applyFont="1" applyBorder="1" applyAlignment="1">
      <alignment horizontal="right"/>
    </xf>
    <xf numFmtId="1" fontId="7" fillId="0" borderId="18" xfId="0" applyNumberFormat="1" applyFont="1" applyBorder="1" applyAlignment="1">
      <alignment horizontal="right"/>
    </xf>
    <xf numFmtId="1" fontId="10" fillId="0" borderId="13" xfId="0" applyNumberFormat="1" applyFont="1" applyBorder="1" applyAlignment="1">
      <alignment horizontal="right"/>
    </xf>
    <xf numFmtId="1" fontId="10" fillId="0" borderId="22" xfId="0" applyNumberFormat="1" applyFont="1" applyBorder="1" applyAlignment="1">
      <alignment horizontal="right"/>
    </xf>
    <xf numFmtId="0" fontId="5" fillId="33" borderId="18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wrapText="1"/>
    </xf>
    <xf numFmtId="1" fontId="6" fillId="0" borderId="21" xfId="0" applyNumberFormat="1" applyFont="1" applyBorder="1" applyAlignment="1">
      <alignment horizontal="right"/>
    </xf>
    <xf numFmtId="1" fontId="4" fillId="0" borderId="24" xfId="0" applyNumberFormat="1" applyFont="1" applyFill="1" applyBorder="1" applyAlignment="1">
      <alignment horizontal="right"/>
    </xf>
    <xf numFmtId="1" fontId="4" fillId="0" borderId="13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center" wrapText="1"/>
    </xf>
    <xf numFmtId="3" fontId="4" fillId="0" borderId="13" xfId="0" applyNumberFormat="1" applyFont="1" applyFill="1" applyBorder="1" applyAlignment="1">
      <alignment horizontal="center" wrapText="1"/>
    </xf>
    <xf numFmtId="16" fontId="4" fillId="0" borderId="23" xfId="0" applyNumberFormat="1" applyFont="1" applyFill="1" applyBorder="1" applyAlignment="1">
      <alignment horizontal="center" wrapText="1"/>
    </xf>
    <xf numFmtId="0" fontId="11" fillId="33" borderId="16" xfId="0" applyFont="1" applyFill="1" applyBorder="1" applyAlignment="1">
      <alignment horizontal="center" vertical="center" wrapText="1"/>
    </xf>
    <xf numFmtId="171" fontId="4" fillId="0" borderId="19" xfId="0" applyNumberFormat="1" applyFont="1" applyFill="1" applyBorder="1" applyAlignment="1">
      <alignment horizontal="center" vertical="center" wrapText="1"/>
    </xf>
    <xf numFmtId="174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74" fontId="4" fillId="0" borderId="16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wrapText="1"/>
    </xf>
    <xf numFmtId="174" fontId="4" fillId="0" borderId="11" xfId="0" applyNumberFormat="1" applyFont="1" applyFill="1" applyBorder="1" applyAlignment="1">
      <alignment horizontal="center" wrapText="1"/>
    </xf>
    <xf numFmtId="172" fontId="4" fillId="0" borderId="19" xfId="0" applyNumberFormat="1" applyFont="1" applyFill="1" applyBorder="1" applyAlignment="1">
      <alignment horizontal="center" wrapText="1"/>
    </xf>
    <xf numFmtId="0" fontId="4" fillId="0" borderId="22" xfId="0" applyNumberFormat="1" applyFont="1" applyFill="1" applyBorder="1" applyAlignment="1">
      <alignment wrapText="1"/>
    </xf>
    <xf numFmtId="0" fontId="4" fillId="0" borderId="22" xfId="0" applyNumberFormat="1" applyFont="1" applyFill="1" applyBorder="1" applyAlignment="1">
      <alignment horizontal="center" wrapText="1"/>
    </xf>
    <xf numFmtId="0" fontId="4" fillId="0" borderId="16" xfId="0" applyNumberFormat="1" applyFont="1" applyFill="1" applyBorder="1" applyAlignment="1">
      <alignment wrapText="1"/>
    </xf>
    <xf numFmtId="0" fontId="4" fillId="0" borderId="16" xfId="0" applyNumberFormat="1" applyFont="1" applyFill="1" applyBorder="1" applyAlignment="1">
      <alignment horizontal="center" wrapText="1"/>
    </xf>
    <xf numFmtId="0" fontId="8" fillId="33" borderId="13" xfId="0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8" fillId="0" borderId="35" xfId="0" applyFont="1" applyFill="1" applyBorder="1" applyAlignment="1">
      <alignment wrapText="1"/>
    </xf>
    <xf numFmtId="171" fontId="8" fillId="0" borderId="18" xfId="0" applyNumberFormat="1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1" fontId="12" fillId="0" borderId="18" xfId="0" applyNumberFormat="1" applyFont="1" applyBorder="1" applyAlignment="1">
      <alignment horizontal="right"/>
    </xf>
    <xf numFmtId="0" fontId="8" fillId="0" borderId="13" xfId="0" applyFont="1" applyFill="1" applyBorder="1" applyAlignment="1">
      <alignment horizontal="center" wrapText="1"/>
    </xf>
    <xf numFmtId="1" fontId="12" fillId="0" borderId="13" xfId="0" applyNumberFormat="1" applyFont="1" applyBorder="1" applyAlignment="1">
      <alignment horizontal="right"/>
    </xf>
    <xf numFmtId="1" fontId="6" fillId="33" borderId="13" xfId="0" applyNumberFormat="1" applyFont="1" applyFill="1" applyBorder="1" applyAlignment="1">
      <alignment horizontal="right"/>
    </xf>
    <xf numFmtId="0" fontId="4" fillId="33" borderId="13" xfId="0" applyFont="1" applyFill="1" applyBorder="1" applyAlignment="1">
      <alignment horizontal="center" vertical="center" wrapText="1"/>
    </xf>
    <xf numFmtId="171" fontId="4" fillId="33" borderId="13" xfId="0" applyNumberFormat="1" applyFont="1" applyFill="1" applyBorder="1" applyAlignment="1">
      <alignment horizontal="center" vertical="center" wrapText="1"/>
    </xf>
    <xf numFmtId="175" fontId="4" fillId="33" borderId="13" xfId="0" applyNumberFormat="1" applyFont="1" applyFill="1" applyBorder="1" applyAlignment="1">
      <alignment horizontal="center" vertical="center" wrapText="1"/>
    </xf>
    <xf numFmtId="171" fontId="4" fillId="33" borderId="16" xfId="0" applyNumberFormat="1" applyFont="1" applyFill="1" applyBorder="1" applyAlignment="1">
      <alignment horizontal="center" vertical="center" wrapText="1"/>
    </xf>
    <xf numFmtId="175" fontId="4" fillId="33" borderId="16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wrapText="1"/>
    </xf>
    <xf numFmtId="0" fontId="4" fillId="0" borderId="19" xfId="0" applyNumberFormat="1" applyFont="1" applyFill="1" applyBorder="1" applyAlignment="1">
      <alignment horizontal="center" wrapText="1"/>
    </xf>
    <xf numFmtId="171" fontId="4" fillId="33" borderId="22" xfId="0" applyNumberFormat="1" applyFont="1" applyFill="1" applyBorder="1" applyAlignment="1">
      <alignment horizontal="center" vertical="center" wrapText="1"/>
    </xf>
    <xf numFmtId="175" fontId="4" fillId="33" borderId="36" xfId="0" applyNumberFormat="1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wrapText="1"/>
    </xf>
    <xf numFmtId="171" fontId="5" fillId="33" borderId="13" xfId="0" applyNumberFormat="1" applyFont="1" applyFill="1" applyBorder="1" applyAlignment="1">
      <alignment horizontal="center" vertical="center" wrapText="1"/>
    </xf>
    <xf numFmtId="175" fontId="5" fillId="33" borderId="13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wrapText="1"/>
    </xf>
    <xf numFmtId="0" fontId="57" fillId="0" borderId="18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175" fontId="4" fillId="0" borderId="22" xfId="0" applyNumberFormat="1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right" wrapText="1"/>
    </xf>
    <xf numFmtId="49" fontId="4" fillId="0" borderId="22" xfId="0" applyNumberFormat="1" applyFont="1" applyFill="1" applyBorder="1" applyAlignment="1">
      <alignment horizontal="center" vertical="center" wrapText="1"/>
    </xf>
    <xf numFmtId="171" fontId="9" fillId="0" borderId="18" xfId="0" applyNumberFormat="1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1178</xdr:row>
      <xdr:rowOff>0</xdr:rowOff>
    </xdr:from>
    <xdr:to>
      <xdr:col>0</xdr:col>
      <xdr:colOff>9525</xdr:colOff>
      <xdr:row>1178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46643325"/>
          <a:ext cx="95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4"/>
  <sheetViews>
    <sheetView tabSelected="1" view="pageBreakPreview" zoomScale="75" zoomScaleNormal="75" zoomScaleSheetLayoutView="75" zoomScalePageLayoutView="0" workbookViewId="0" topLeftCell="A1">
      <selection activeCell="B25" sqref="B25"/>
    </sheetView>
  </sheetViews>
  <sheetFormatPr defaultColWidth="9.00390625" defaultRowHeight="12.75"/>
  <cols>
    <col min="1" max="1" width="10.875" style="3" customWidth="1"/>
    <col min="2" max="2" width="76.375" style="1" customWidth="1"/>
    <col min="3" max="3" width="9.125" style="1" customWidth="1"/>
    <col min="4" max="4" width="8.375" style="1" customWidth="1"/>
    <col min="5" max="5" width="13.125" style="1" customWidth="1"/>
    <col min="6" max="6" width="8.25390625" style="1" customWidth="1"/>
    <col min="7" max="7" width="14.75390625" style="1" customWidth="1"/>
    <col min="8" max="16384" width="9.125" style="1" customWidth="1"/>
  </cols>
  <sheetData>
    <row r="1" spans="1:7" ht="15">
      <c r="A1" s="360"/>
      <c r="B1" s="360"/>
      <c r="C1" s="360"/>
      <c r="D1" s="360"/>
      <c r="E1" s="360"/>
      <c r="F1" s="360"/>
      <c r="G1" s="360"/>
    </row>
    <row r="2" spans="1:7" ht="15.75">
      <c r="A2" s="361" t="s">
        <v>377</v>
      </c>
      <c r="B2" s="361"/>
      <c r="C2" s="361"/>
      <c r="D2" s="361"/>
      <c r="E2" s="361"/>
      <c r="F2" s="361"/>
      <c r="G2" s="361"/>
    </row>
    <row r="3" spans="1:7" ht="15.75">
      <c r="A3" s="361" t="s">
        <v>378</v>
      </c>
      <c r="B3" s="361"/>
      <c r="C3" s="361"/>
      <c r="D3" s="361"/>
      <c r="E3" s="361"/>
      <c r="F3" s="361"/>
      <c r="G3" s="361"/>
    </row>
    <row r="4" spans="1:7" ht="15.75">
      <c r="A4" s="361" t="s">
        <v>206</v>
      </c>
      <c r="B4" s="361"/>
      <c r="C4" s="361"/>
      <c r="D4" s="361"/>
      <c r="E4" s="361"/>
      <c r="F4" s="361"/>
      <c r="G4" s="361"/>
    </row>
    <row r="5" spans="1:7" ht="15.75">
      <c r="A5" s="361" t="s">
        <v>552</v>
      </c>
      <c r="B5" s="361"/>
      <c r="C5" s="361"/>
      <c r="D5" s="361"/>
      <c r="E5" s="361"/>
      <c r="F5" s="361"/>
      <c r="G5" s="361"/>
    </row>
    <row r="6" spans="1:7" ht="15.75">
      <c r="A6" s="18"/>
      <c r="B6" s="19"/>
      <c r="C6" s="19"/>
      <c r="D6" s="19"/>
      <c r="E6" s="19"/>
      <c r="F6" s="19"/>
      <c r="G6" s="19" t="s">
        <v>167</v>
      </c>
    </row>
    <row r="7" spans="1:7" ht="35.25" customHeight="1">
      <c r="A7" s="373" t="s">
        <v>0</v>
      </c>
      <c r="B7" s="376" t="s">
        <v>159</v>
      </c>
      <c r="C7" s="365" t="s">
        <v>207</v>
      </c>
      <c r="D7" s="368" t="s">
        <v>1</v>
      </c>
      <c r="E7" s="368" t="s">
        <v>2</v>
      </c>
      <c r="F7" s="368" t="s">
        <v>3</v>
      </c>
      <c r="G7" s="362" t="s">
        <v>209</v>
      </c>
    </row>
    <row r="8" spans="1:7" ht="12.75" customHeight="1">
      <c r="A8" s="374"/>
      <c r="B8" s="377"/>
      <c r="C8" s="366"/>
      <c r="D8" s="369"/>
      <c r="E8" s="369"/>
      <c r="F8" s="369"/>
      <c r="G8" s="363"/>
    </row>
    <row r="9" spans="1:7" ht="17.25" customHeight="1">
      <c r="A9" s="375"/>
      <c r="B9" s="378"/>
      <c r="C9" s="367"/>
      <c r="D9" s="370"/>
      <c r="E9" s="370"/>
      <c r="F9" s="370"/>
      <c r="G9" s="364"/>
    </row>
    <row r="10" spans="1:7" ht="21" customHeight="1" thickBot="1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2">
        <v>7</v>
      </c>
    </row>
    <row r="11" spans="1:7" ht="16.5" customHeight="1">
      <c r="A11" s="23" t="s">
        <v>4</v>
      </c>
      <c r="B11" s="24" t="s">
        <v>262</v>
      </c>
      <c r="C11" s="33" t="s">
        <v>23</v>
      </c>
      <c r="D11" s="25">
        <v>100</v>
      </c>
      <c r="E11" s="24"/>
      <c r="F11" s="24"/>
      <c r="G11" s="217">
        <f>SUM(G15,G129,G136,G110,G103,G100,G143,G146)</f>
        <v>98510</v>
      </c>
    </row>
    <row r="12" spans="1:7" ht="16.5" customHeight="1">
      <c r="A12" s="39"/>
      <c r="B12" s="28" t="s">
        <v>553</v>
      </c>
      <c r="C12" s="28"/>
      <c r="D12" s="29"/>
      <c r="E12" s="28"/>
      <c r="F12" s="28"/>
      <c r="G12" s="74">
        <f>SUM(G16,G130,G137,G111,G104,G101,G144,G147)</f>
        <v>63932</v>
      </c>
    </row>
    <row r="13" spans="1:7" ht="16.5" customHeight="1">
      <c r="A13" s="39"/>
      <c r="B13" s="28" t="s">
        <v>239</v>
      </c>
      <c r="C13" s="28"/>
      <c r="D13" s="29"/>
      <c r="E13" s="28"/>
      <c r="F13" s="28"/>
      <c r="G13" s="292">
        <f>(G12/G11)*100</f>
        <v>64.8989950258857</v>
      </c>
    </row>
    <row r="14" spans="1:7" ht="16.5" customHeight="1">
      <c r="A14" s="26"/>
      <c r="B14" s="27" t="s">
        <v>169</v>
      </c>
      <c r="C14" s="28"/>
      <c r="D14" s="29"/>
      <c r="E14" s="27"/>
      <c r="F14" s="27"/>
      <c r="G14" s="30"/>
    </row>
    <row r="15" spans="1:7" ht="35.25" customHeight="1">
      <c r="A15" s="31" t="s">
        <v>5</v>
      </c>
      <c r="B15" s="32" t="s">
        <v>261</v>
      </c>
      <c r="C15" s="33" t="s">
        <v>23</v>
      </c>
      <c r="D15" s="34">
        <v>100</v>
      </c>
      <c r="E15" s="31"/>
      <c r="F15" s="22"/>
      <c r="G15" s="38">
        <f>SUM(G19,G37,G51,G58,G65,G72,G79,G86,G44,G93)</f>
        <v>95676</v>
      </c>
    </row>
    <row r="16" spans="1:7" ht="17.25" customHeight="1">
      <c r="A16" s="39"/>
      <c r="B16" s="178" t="s">
        <v>553</v>
      </c>
      <c r="C16" s="144"/>
      <c r="D16" s="29"/>
      <c r="E16" s="39"/>
      <c r="F16" s="45"/>
      <c r="G16" s="74">
        <f>SUM(G20,G38,G52,G59,G66,G73,G80,G87,G45,G94)</f>
        <v>62999</v>
      </c>
    </row>
    <row r="17" spans="1:7" ht="17.25" customHeight="1">
      <c r="A17" s="39"/>
      <c r="B17" s="178" t="s">
        <v>239</v>
      </c>
      <c r="C17" s="144"/>
      <c r="D17" s="29"/>
      <c r="E17" s="39"/>
      <c r="F17" s="45"/>
      <c r="G17" s="290">
        <f>(G16/G15)*100</f>
        <v>65.84618922195745</v>
      </c>
    </row>
    <row r="18" spans="1:7" ht="16.5" customHeight="1">
      <c r="A18" s="26"/>
      <c r="B18" s="27" t="s">
        <v>6</v>
      </c>
      <c r="C18" s="26"/>
      <c r="D18" s="35"/>
      <c r="E18" s="26"/>
      <c r="F18" s="36"/>
      <c r="G18" s="30"/>
    </row>
    <row r="19" spans="1:7" ht="16.5" customHeight="1">
      <c r="A19" s="22" t="s">
        <v>7</v>
      </c>
      <c r="B19" s="41" t="s">
        <v>260</v>
      </c>
      <c r="C19" s="42" t="s">
        <v>23</v>
      </c>
      <c r="D19" s="43">
        <v>100</v>
      </c>
      <c r="E19" s="22" t="s">
        <v>8</v>
      </c>
      <c r="F19" s="22"/>
      <c r="G19" s="44">
        <f>SUM(G23,G30)</f>
        <v>86085</v>
      </c>
    </row>
    <row r="20" spans="1:7" ht="16.5" customHeight="1">
      <c r="A20" s="45"/>
      <c r="B20" s="46" t="s">
        <v>553</v>
      </c>
      <c r="C20" s="47"/>
      <c r="D20" s="48"/>
      <c r="E20" s="45"/>
      <c r="F20" s="45"/>
      <c r="G20" s="76">
        <f>SUM(G24,G31)</f>
        <v>57004</v>
      </c>
    </row>
    <row r="21" spans="1:7" ht="16.5" customHeight="1">
      <c r="A21" s="45"/>
      <c r="B21" s="46" t="s">
        <v>239</v>
      </c>
      <c r="C21" s="47"/>
      <c r="D21" s="48"/>
      <c r="E21" s="45"/>
      <c r="F21" s="45"/>
      <c r="G21" s="290">
        <f>(G20/G19)*100</f>
        <v>66.21827263750943</v>
      </c>
    </row>
    <row r="22" spans="1:7" ht="16.5" customHeight="1">
      <c r="A22" s="45"/>
      <c r="B22" s="46" t="s">
        <v>169</v>
      </c>
      <c r="C22" s="45"/>
      <c r="D22" s="48"/>
      <c r="E22" s="45"/>
      <c r="F22" s="45"/>
      <c r="G22" s="81"/>
    </row>
    <row r="23" spans="1:7" s="2" customFormat="1" ht="18" customHeight="1">
      <c r="A23" s="22" t="s">
        <v>9</v>
      </c>
      <c r="B23" s="41" t="s">
        <v>259</v>
      </c>
      <c r="C23" s="42" t="s">
        <v>23</v>
      </c>
      <c r="D23" s="43">
        <v>104</v>
      </c>
      <c r="E23" s="22" t="s">
        <v>10</v>
      </c>
      <c r="F23" s="22"/>
      <c r="G23" s="44">
        <f>SUM(G27)</f>
        <v>84180</v>
      </c>
    </row>
    <row r="24" spans="1:7" s="2" customFormat="1" ht="17.25" customHeight="1">
      <c r="A24" s="45"/>
      <c r="B24" s="46" t="s">
        <v>553</v>
      </c>
      <c r="C24" s="47"/>
      <c r="D24" s="48"/>
      <c r="E24" s="45"/>
      <c r="F24" s="45"/>
      <c r="G24" s="76">
        <f>SUM(G28)</f>
        <v>56248</v>
      </c>
    </row>
    <row r="25" spans="1:7" s="2" customFormat="1" ht="17.25" customHeight="1">
      <c r="A25" s="45"/>
      <c r="B25" s="46" t="s">
        <v>239</v>
      </c>
      <c r="C25" s="47"/>
      <c r="D25" s="48"/>
      <c r="E25" s="45"/>
      <c r="F25" s="45"/>
      <c r="G25" s="290">
        <f>(G24/G23)*100</f>
        <v>66.81872178664766</v>
      </c>
    </row>
    <row r="26" spans="1:7" s="2" customFormat="1" ht="17.25" customHeight="1">
      <c r="A26" s="45"/>
      <c r="B26" s="46" t="s">
        <v>169</v>
      </c>
      <c r="C26" s="47"/>
      <c r="D26" s="48"/>
      <c r="E26" s="45"/>
      <c r="F26" s="45"/>
      <c r="G26" s="76"/>
    </row>
    <row r="27" spans="1:7" s="2" customFormat="1" ht="35.25" customHeight="1">
      <c r="A27" s="45"/>
      <c r="B27" s="75" t="s">
        <v>247</v>
      </c>
      <c r="C27" s="57" t="s">
        <v>23</v>
      </c>
      <c r="D27" s="58">
        <v>104</v>
      </c>
      <c r="E27" s="59" t="s">
        <v>10</v>
      </c>
      <c r="F27" s="59">
        <v>120</v>
      </c>
      <c r="G27" s="116">
        <v>84180</v>
      </c>
    </row>
    <row r="28" spans="1:7" s="2" customFormat="1" ht="17.25" customHeight="1">
      <c r="A28" s="45"/>
      <c r="B28" s="46" t="s">
        <v>553</v>
      </c>
      <c r="C28" s="47"/>
      <c r="D28" s="48"/>
      <c r="E28" s="45"/>
      <c r="F28" s="45"/>
      <c r="G28" s="50">
        <v>56248</v>
      </c>
    </row>
    <row r="29" spans="1:7" s="2" customFormat="1" ht="17.25" customHeight="1">
      <c r="A29" s="45"/>
      <c r="B29" s="90" t="s">
        <v>239</v>
      </c>
      <c r="C29" s="52"/>
      <c r="D29" s="53"/>
      <c r="E29" s="36"/>
      <c r="F29" s="36"/>
      <c r="G29" s="290">
        <f>(G28/G27)*100</f>
        <v>66.81872178664766</v>
      </c>
    </row>
    <row r="30" spans="1:7" s="2" customFormat="1" ht="16.5" customHeight="1">
      <c r="A30" s="22" t="s">
        <v>11</v>
      </c>
      <c r="B30" s="46" t="s">
        <v>258</v>
      </c>
      <c r="C30" s="47" t="s">
        <v>23</v>
      </c>
      <c r="D30" s="48">
        <v>103</v>
      </c>
      <c r="E30" s="45" t="s">
        <v>10</v>
      </c>
      <c r="F30" s="45"/>
      <c r="G30" s="44">
        <f>SUM(G34)</f>
        <v>1905</v>
      </c>
    </row>
    <row r="31" spans="1:7" s="2" customFormat="1" ht="16.5" customHeight="1">
      <c r="A31" s="45"/>
      <c r="B31" s="46" t="s">
        <v>553</v>
      </c>
      <c r="C31" s="47"/>
      <c r="D31" s="48"/>
      <c r="E31" s="45"/>
      <c r="F31" s="45"/>
      <c r="G31" s="76">
        <f>SUM(G35)</f>
        <v>756</v>
      </c>
    </row>
    <row r="32" spans="1:7" s="2" customFormat="1" ht="16.5" customHeight="1">
      <c r="A32" s="45"/>
      <c r="B32" s="46" t="s">
        <v>239</v>
      </c>
      <c r="C32" s="47"/>
      <c r="D32" s="48"/>
      <c r="E32" s="45"/>
      <c r="F32" s="45"/>
      <c r="G32" s="290">
        <f>(G31/G30)*100</f>
        <v>39.68503937007874</v>
      </c>
    </row>
    <row r="33" spans="1:7" s="2" customFormat="1" ht="16.5" customHeight="1">
      <c r="A33" s="45"/>
      <c r="B33" s="46" t="s">
        <v>169</v>
      </c>
      <c r="C33" s="47"/>
      <c r="D33" s="48"/>
      <c r="E33" s="45"/>
      <c r="F33" s="45"/>
      <c r="G33" s="76"/>
    </row>
    <row r="34" spans="1:7" s="2" customFormat="1" ht="33.75" customHeight="1">
      <c r="A34" s="45"/>
      <c r="B34" s="75" t="s">
        <v>247</v>
      </c>
      <c r="C34" s="57" t="s">
        <v>23</v>
      </c>
      <c r="D34" s="58">
        <v>103</v>
      </c>
      <c r="E34" s="59" t="s">
        <v>10</v>
      </c>
      <c r="F34" s="59">
        <v>120</v>
      </c>
      <c r="G34" s="116">
        <v>1905</v>
      </c>
    </row>
    <row r="35" spans="1:7" s="2" customFormat="1" ht="16.5" customHeight="1">
      <c r="A35" s="45"/>
      <c r="B35" s="46" t="s">
        <v>553</v>
      </c>
      <c r="C35" s="47"/>
      <c r="D35" s="48"/>
      <c r="E35" s="45"/>
      <c r="F35" s="45"/>
      <c r="G35" s="50">
        <v>756</v>
      </c>
    </row>
    <row r="36" spans="1:7" s="2" customFormat="1" ht="16.5" customHeight="1">
      <c r="A36" s="45"/>
      <c r="B36" s="90" t="s">
        <v>239</v>
      </c>
      <c r="C36" s="52"/>
      <c r="D36" s="53"/>
      <c r="E36" s="36"/>
      <c r="F36" s="36"/>
      <c r="G36" s="291">
        <f>(G35/G34)*100</f>
        <v>39.68503937007874</v>
      </c>
    </row>
    <row r="37" spans="1:7" ht="30">
      <c r="A37" s="22" t="s">
        <v>12</v>
      </c>
      <c r="B37" s="46" t="s">
        <v>257</v>
      </c>
      <c r="C37" s="47" t="s">
        <v>23</v>
      </c>
      <c r="D37" s="48">
        <v>104</v>
      </c>
      <c r="E37" s="45" t="s">
        <v>618</v>
      </c>
      <c r="F37" s="45"/>
      <c r="G37" s="76">
        <f>SUM(G41)</f>
        <v>1759</v>
      </c>
    </row>
    <row r="38" spans="1:7" ht="17.25" customHeight="1">
      <c r="A38" s="45"/>
      <c r="B38" s="46" t="s">
        <v>553</v>
      </c>
      <c r="C38" s="47"/>
      <c r="D38" s="48"/>
      <c r="E38" s="45"/>
      <c r="F38" s="45"/>
      <c r="G38" s="76">
        <f>SUM(G42)</f>
        <v>1070</v>
      </c>
    </row>
    <row r="39" spans="1:7" ht="17.25" customHeight="1">
      <c r="A39" s="45"/>
      <c r="B39" s="46" t="s">
        <v>239</v>
      </c>
      <c r="C39" s="47"/>
      <c r="D39" s="48"/>
      <c r="E39" s="45"/>
      <c r="F39" s="45"/>
      <c r="G39" s="290">
        <f>(G38/G37)*100</f>
        <v>60.83001705514497</v>
      </c>
    </row>
    <row r="40" spans="1:7" ht="18" customHeight="1">
      <c r="A40" s="45"/>
      <c r="B40" s="46" t="s">
        <v>169</v>
      </c>
      <c r="C40" s="47"/>
      <c r="D40" s="48"/>
      <c r="E40" s="45"/>
      <c r="F40" s="45"/>
      <c r="G40" s="76"/>
    </row>
    <row r="41" spans="1:7" ht="31.5" customHeight="1">
      <c r="A41" s="45"/>
      <c r="B41" s="75" t="s">
        <v>255</v>
      </c>
      <c r="C41" s="57" t="s">
        <v>23</v>
      </c>
      <c r="D41" s="58">
        <v>104</v>
      </c>
      <c r="E41" s="59" t="s">
        <v>618</v>
      </c>
      <c r="F41" s="59">
        <v>120</v>
      </c>
      <c r="G41" s="116">
        <v>1759</v>
      </c>
    </row>
    <row r="42" spans="1:7" ht="17.25" customHeight="1">
      <c r="A42" s="45"/>
      <c r="B42" s="46" t="s">
        <v>553</v>
      </c>
      <c r="C42" s="47"/>
      <c r="D42" s="48"/>
      <c r="E42" s="45"/>
      <c r="F42" s="45"/>
      <c r="G42" s="50">
        <v>1070</v>
      </c>
    </row>
    <row r="43" spans="1:7" ht="17.25" customHeight="1">
      <c r="A43" s="36"/>
      <c r="B43" s="90" t="s">
        <v>239</v>
      </c>
      <c r="C43" s="52"/>
      <c r="D43" s="53"/>
      <c r="E43" s="36"/>
      <c r="F43" s="36"/>
      <c r="G43" s="291">
        <f>(G42/G41)*100</f>
        <v>60.83001705514497</v>
      </c>
    </row>
    <row r="44" spans="1:7" ht="47.25" customHeight="1">
      <c r="A44" s="45" t="s">
        <v>13</v>
      </c>
      <c r="B44" s="46" t="s">
        <v>256</v>
      </c>
      <c r="C44" s="49">
        <v>1</v>
      </c>
      <c r="D44" s="48">
        <v>104</v>
      </c>
      <c r="E44" s="45" t="s">
        <v>619</v>
      </c>
      <c r="F44" s="45"/>
      <c r="G44" s="50">
        <f>SUM(G48)</f>
        <v>2598</v>
      </c>
    </row>
    <row r="45" spans="1:7" ht="17.25" customHeight="1">
      <c r="A45" s="45"/>
      <c r="B45" s="46" t="s">
        <v>553</v>
      </c>
      <c r="C45" s="49"/>
      <c r="D45" s="48"/>
      <c r="E45" s="45"/>
      <c r="F45" s="45"/>
      <c r="G45" s="50">
        <f>SUM(G49)</f>
        <v>1570</v>
      </c>
    </row>
    <row r="46" spans="1:7" ht="17.25" customHeight="1">
      <c r="A46" s="45"/>
      <c r="B46" s="46" t="s">
        <v>239</v>
      </c>
      <c r="C46" s="49"/>
      <c r="D46" s="48"/>
      <c r="E46" s="45"/>
      <c r="F46" s="45"/>
      <c r="G46" s="290">
        <f>(G45/G44)*100</f>
        <v>60.43110084680523</v>
      </c>
    </row>
    <row r="47" spans="1:7" ht="17.25" customHeight="1">
      <c r="A47" s="45"/>
      <c r="B47" s="46" t="s">
        <v>169</v>
      </c>
      <c r="C47" s="49"/>
      <c r="D47" s="48"/>
      <c r="E47" s="45"/>
      <c r="F47" s="45"/>
      <c r="G47" s="50"/>
    </row>
    <row r="48" spans="1:7" ht="35.25" customHeight="1">
      <c r="A48" s="45"/>
      <c r="B48" s="75" t="s">
        <v>255</v>
      </c>
      <c r="C48" s="105">
        <v>1</v>
      </c>
      <c r="D48" s="58">
        <v>104</v>
      </c>
      <c r="E48" s="59" t="s">
        <v>619</v>
      </c>
      <c r="F48" s="59">
        <v>120</v>
      </c>
      <c r="G48" s="86">
        <v>2598</v>
      </c>
    </row>
    <row r="49" spans="1:7" ht="17.25" customHeight="1">
      <c r="A49" s="45"/>
      <c r="B49" s="46" t="s">
        <v>553</v>
      </c>
      <c r="C49" s="49"/>
      <c r="D49" s="48"/>
      <c r="E49" s="45"/>
      <c r="F49" s="45"/>
      <c r="G49" s="81">
        <v>1570</v>
      </c>
    </row>
    <row r="50" spans="1:7" ht="17.25" customHeight="1">
      <c r="A50" s="36"/>
      <c r="B50" s="90" t="s">
        <v>239</v>
      </c>
      <c r="C50" s="91"/>
      <c r="D50" s="53"/>
      <c r="E50" s="36"/>
      <c r="F50" s="36"/>
      <c r="G50" s="291">
        <f>(G49/G48)*100</f>
        <v>60.43110084680523</v>
      </c>
    </row>
    <row r="51" spans="1:7" ht="78" customHeight="1">
      <c r="A51" s="45" t="s">
        <v>14</v>
      </c>
      <c r="B51" s="46" t="s">
        <v>254</v>
      </c>
      <c r="C51" s="47" t="s">
        <v>23</v>
      </c>
      <c r="D51" s="48">
        <v>104</v>
      </c>
      <c r="E51" s="45" t="s">
        <v>620</v>
      </c>
      <c r="F51" s="45"/>
      <c r="G51" s="76">
        <f>SUM(G55)</f>
        <v>958</v>
      </c>
    </row>
    <row r="52" spans="1:7" ht="17.25" customHeight="1">
      <c r="A52" s="45"/>
      <c r="B52" s="46" t="s">
        <v>553</v>
      </c>
      <c r="C52" s="47"/>
      <c r="D52" s="48"/>
      <c r="E52" s="45"/>
      <c r="F52" s="45"/>
      <c r="G52" s="76">
        <f>SUM(G56)</f>
        <v>625</v>
      </c>
    </row>
    <row r="53" spans="1:7" ht="17.25" customHeight="1">
      <c r="A53" s="45"/>
      <c r="B53" s="46" t="s">
        <v>239</v>
      </c>
      <c r="C53" s="47"/>
      <c r="D53" s="48"/>
      <c r="E53" s="45"/>
      <c r="F53" s="45"/>
      <c r="G53" s="290">
        <f>(G52/G51)*100</f>
        <v>65.24008350730689</v>
      </c>
    </row>
    <row r="54" spans="1:7" ht="17.25" customHeight="1">
      <c r="A54" s="45"/>
      <c r="B54" s="46" t="s">
        <v>169</v>
      </c>
      <c r="C54" s="47"/>
      <c r="D54" s="48"/>
      <c r="E54" s="45"/>
      <c r="F54" s="45"/>
      <c r="G54" s="76"/>
    </row>
    <row r="55" spans="1:7" ht="33.75" customHeight="1">
      <c r="A55" s="45"/>
      <c r="B55" s="75" t="s">
        <v>247</v>
      </c>
      <c r="C55" s="57" t="s">
        <v>23</v>
      </c>
      <c r="D55" s="58">
        <v>104</v>
      </c>
      <c r="E55" s="59" t="s">
        <v>620</v>
      </c>
      <c r="F55" s="59">
        <v>120</v>
      </c>
      <c r="G55" s="116">
        <v>958</v>
      </c>
    </row>
    <row r="56" spans="1:7" ht="16.5" customHeight="1">
      <c r="A56" s="45"/>
      <c r="B56" s="46" t="s">
        <v>553</v>
      </c>
      <c r="C56" s="47"/>
      <c r="D56" s="48"/>
      <c r="E56" s="45"/>
      <c r="F56" s="115"/>
      <c r="G56" s="55">
        <v>625</v>
      </c>
    </row>
    <row r="57" spans="1:7" ht="16.5" customHeight="1">
      <c r="A57" s="45"/>
      <c r="B57" s="46" t="s">
        <v>239</v>
      </c>
      <c r="C57" s="47"/>
      <c r="D57" s="48"/>
      <c r="E57" s="45"/>
      <c r="F57" s="115"/>
      <c r="G57" s="290">
        <f>(G56/G55)*100</f>
        <v>65.24008350730689</v>
      </c>
    </row>
    <row r="58" spans="1:7" ht="81" customHeight="1">
      <c r="A58" s="22" t="s">
        <v>15</v>
      </c>
      <c r="B58" s="82" t="s">
        <v>253</v>
      </c>
      <c r="C58" s="42" t="s">
        <v>23</v>
      </c>
      <c r="D58" s="43">
        <v>104</v>
      </c>
      <c r="E58" s="22" t="s">
        <v>621</v>
      </c>
      <c r="F58" s="214"/>
      <c r="G58" s="213">
        <f>SUM(G62)</f>
        <v>397</v>
      </c>
    </row>
    <row r="59" spans="1:7" ht="17.25" customHeight="1">
      <c r="A59" s="45"/>
      <c r="B59" s="66" t="s">
        <v>553</v>
      </c>
      <c r="C59" s="47"/>
      <c r="D59" s="48"/>
      <c r="E59" s="45"/>
      <c r="F59" s="115"/>
      <c r="G59" s="76">
        <f>SUM(G63)</f>
        <v>246</v>
      </c>
    </row>
    <row r="60" spans="1:7" ht="17.25" customHeight="1">
      <c r="A60" s="45"/>
      <c r="B60" s="66" t="s">
        <v>239</v>
      </c>
      <c r="C60" s="47"/>
      <c r="D60" s="48"/>
      <c r="E60" s="45"/>
      <c r="F60" s="115"/>
      <c r="G60" s="290">
        <f>(G59/G58)*100</f>
        <v>61.96473551637279</v>
      </c>
    </row>
    <row r="61" spans="1:7" ht="17.25" customHeight="1">
      <c r="A61" s="45"/>
      <c r="B61" s="66" t="s">
        <v>169</v>
      </c>
      <c r="C61" s="47"/>
      <c r="D61" s="48"/>
      <c r="E61" s="45"/>
      <c r="F61" s="115"/>
      <c r="G61" s="163"/>
    </row>
    <row r="62" spans="1:7" ht="32.25" customHeight="1">
      <c r="A62" s="45"/>
      <c r="B62" s="84" t="s">
        <v>252</v>
      </c>
      <c r="C62" s="57" t="s">
        <v>23</v>
      </c>
      <c r="D62" s="58">
        <v>104</v>
      </c>
      <c r="E62" s="59" t="s">
        <v>621</v>
      </c>
      <c r="F62" s="204">
        <v>100</v>
      </c>
      <c r="G62" s="215">
        <v>397</v>
      </c>
    </row>
    <row r="63" spans="1:7" ht="17.25" customHeight="1">
      <c r="A63" s="45"/>
      <c r="B63" s="63" t="s">
        <v>553</v>
      </c>
      <c r="C63" s="47"/>
      <c r="D63" s="48"/>
      <c r="E63" s="45"/>
      <c r="F63" s="115"/>
      <c r="G63" s="55">
        <v>246</v>
      </c>
    </row>
    <row r="64" spans="1:7" ht="17.25" customHeight="1">
      <c r="A64" s="45"/>
      <c r="B64" s="71" t="s">
        <v>239</v>
      </c>
      <c r="C64" s="52"/>
      <c r="D64" s="53"/>
      <c r="E64" s="36"/>
      <c r="F64" s="54"/>
      <c r="G64" s="291">
        <f>(G63/G62)*100</f>
        <v>61.96473551637279</v>
      </c>
    </row>
    <row r="65" spans="1:7" ht="27.75" customHeight="1">
      <c r="A65" s="56" t="s">
        <v>158</v>
      </c>
      <c r="B65" s="46" t="s">
        <v>251</v>
      </c>
      <c r="C65" s="47" t="s">
        <v>23</v>
      </c>
      <c r="D65" s="48">
        <v>104</v>
      </c>
      <c r="E65" s="45" t="s">
        <v>10</v>
      </c>
      <c r="F65" s="45"/>
      <c r="G65" s="76">
        <f>SUM(G69)</f>
        <v>240</v>
      </c>
    </row>
    <row r="66" spans="1:7" ht="16.5" customHeight="1">
      <c r="A66" s="100"/>
      <c r="B66" s="46" t="s">
        <v>553</v>
      </c>
      <c r="C66" s="47"/>
      <c r="D66" s="48"/>
      <c r="E66" s="45"/>
      <c r="F66" s="45"/>
      <c r="G66" s="76">
        <f>SUM(G70)</f>
        <v>119</v>
      </c>
    </row>
    <row r="67" spans="1:7" ht="16.5" customHeight="1">
      <c r="A67" s="100"/>
      <c r="B67" s="46" t="s">
        <v>239</v>
      </c>
      <c r="C67" s="47"/>
      <c r="D67" s="48"/>
      <c r="E67" s="45"/>
      <c r="F67" s="45"/>
      <c r="G67" s="290">
        <f>(G66/G65)*100</f>
        <v>49.583333333333336</v>
      </c>
    </row>
    <row r="68" spans="1:7" ht="16.5" customHeight="1">
      <c r="A68" s="100"/>
      <c r="B68" s="46" t="s">
        <v>169</v>
      </c>
      <c r="C68" s="47"/>
      <c r="D68" s="48"/>
      <c r="E68" s="45"/>
      <c r="F68" s="45"/>
      <c r="G68" s="76"/>
    </row>
    <row r="69" spans="1:7" ht="35.25" customHeight="1">
      <c r="A69" s="45"/>
      <c r="B69" s="75" t="s">
        <v>247</v>
      </c>
      <c r="C69" s="57" t="s">
        <v>23</v>
      </c>
      <c r="D69" s="58">
        <v>104</v>
      </c>
      <c r="E69" s="59" t="s">
        <v>203</v>
      </c>
      <c r="F69" s="59">
        <v>120</v>
      </c>
      <c r="G69" s="116">
        <v>240</v>
      </c>
    </row>
    <row r="70" spans="1:7" ht="17.25" customHeight="1">
      <c r="A70" s="45"/>
      <c r="B70" s="46" t="s">
        <v>553</v>
      </c>
      <c r="C70" s="47"/>
      <c r="D70" s="48"/>
      <c r="E70" s="45"/>
      <c r="F70" s="45"/>
      <c r="G70" s="50">
        <v>119</v>
      </c>
    </row>
    <row r="71" spans="1:7" ht="17.25" customHeight="1">
      <c r="A71" s="36"/>
      <c r="B71" s="90" t="s">
        <v>239</v>
      </c>
      <c r="C71" s="52"/>
      <c r="D71" s="53"/>
      <c r="E71" s="36"/>
      <c r="F71" s="36"/>
      <c r="G71" s="291">
        <f>(G70/G69)*100</f>
        <v>49.583333333333336</v>
      </c>
    </row>
    <row r="72" spans="1:7" ht="16.5" customHeight="1">
      <c r="A72" s="45" t="s">
        <v>16</v>
      </c>
      <c r="B72" s="46" t="s">
        <v>250</v>
      </c>
      <c r="C72" s="47" t="s">
        <v>23</v>
      </c>
      <c r="D72" s="48">
        <v>104</v>
      </c>
      <c r="E72" s="45" t="s">
        <v>10</v>
      </c>
      <c r="F72" s="45"/>
      <c r="G72" s="76">
        <f>SUM(G76)</f>
        <v>1285</v>
      </c>
    </row>
    <row r="73" spans="1:7" ht="16.5" customHeight="1">
      <c r="A73" s="45"/>
      <c r="B73" s="46" t="s">
        <v>553</v>
      </c>
      <c r="C73" s="47"/>
      <c r="D73" s="48"/>
      <c r="E73" s="45"/>
      <c r="F73" s="45"/>
      <c r="G73" s="76">
        <f>SUM(G77)</f>
        <v>731</v>
      </c>
    </row>
    <row r="74" spans="1:7" ht="16.5" customHeight="1">
      <c r="A74" s="45"/>
      <c r="B74" s="46" t="s">
        <v>239</v>
      </c>
      <c r="C74" s="47"/>
      <c r="D74" s="48"/>
      <c r="E74" s="45"/>
      <c r="F74" s="45"/>
      <c r="G74" s="290">
        <f>(G73/G72)*100</f>
        <v>56.88715953307393</v>
      </c>
    </row>
    <row r="75" spans="1:7" ht="16.5" customHeight="1">
      <c r="A75" s="45"/>
      <c r="B75" s="46" t="s">
        <v>169</v>
      </c>
      <c r="C75" s="47"/>
      <c r="D75" s="48"/>
      <c r="E75" s="45"/>
      <c r="F75" s="45"/>
      <c r="G75" s="76"/>
    </row>
    <row r="76" spans="1:7" ht="34.5" customHeight="1">
      <c r="A76" s="45"/>
      <c r="B76" s="75" t="s">
        <v>247</v>
      </c>
      <c r="C76" s="57" t="s">
        <v>23</v>
      </c>
      <c r="D76" s="58">
        <v>104</v>
      </c>
      <c r="E76" s="59" t="s">
        <v>203</v>
      </c>
      <c r="F76" s="59">
        <v>120</v>
      </c>
      <c r="G76" s="116">
        <v>1285</v>
      </c>
    </row>
    <row r="77" spans="1:7" ht="16.5" customHeight="1">
      <c r="A77" s="45"/>
      <c r="B77" s="46" t="s">
        <v>553</v>
      </c>
      <c r="C77" s="47"/>
      <c r="D77" s="48"/>
      <c r="E77" s="45"/>
      <c r="F77" s="45"/>
      <c r="G77" s="50">
        <v>731</v>
      </c>
    </row>
    <row r="78" spans="1:7" ht="16.5" customHeight="1">
      <c r="A78" s="36"/>
      <c r="B78" s="90" t="s">
        <v>239</v>
      </c>
      <c r="C78" s="52"/>
      <c r="D78" s="53"/>
      <c r="E78" s="36"/>
      <c r="F78" s="36"/>
      <c r="G78" s="291">
        <f>(G77/G76)*100</f>
        <v>56.88715953307393</v>
      </c>
    </row>
    <row r="79" spans="1:7" ht="30">
      <c r="A79" s="45" t="s">
        <v>17</v>
      </c>
      <c r="B79" s="46" t="s">
        <v>249</v>
      </c>
      <c r="C79" s="47" t="s">
        <v>23</v>
      </c>
      <c r="D79" s="48">
        <v>104</v>
      </c>
      <c r="E79" s="45" t="s">
        <v>10</v>
      </c>
      <c r="F79" s="45"/>
      <c r="G79" s="76">
        <f>SUM(G83)</f>
        <v>1431</v>
      </c>
    </row>
    <row r="80" spans="1:7" ht="17.25" customHeight="1">
      <c r="A80" s="45"/>
      <c r="B80" s="46" t="s">
        <v>553</v>
      </c>
      <c r="C80" s="47"/>
      <c r="D80" s="48"/>
      <c r="E80" s="45"/>
      <c r="F80" s="45"/>
      <c r="G80" s="76">
        <f>SUM(G84)</f>
        <v>1037</v>
      </c>
    </row>
    <row r="81" spans="1:7" ht="17.25" customHeight="1">
      <c r="A81" s="45"/>
      <c r="B81" s="46" t="s">
        <v>239</v>
      </c>
      <c r="C81" s="47"/>
      <c r="D81" s="48"/>
      <c r="E81" s="45"/>
      <c r="F81" s="45"/>
      <c r="G81" s="290">
        <f>(G80/G79)*100</f>
        <v>72.46680642907059</v>
      </c>
    </row>
    <row r="82" spans="1:7" ht="17.25" customHeight="1">
      <c r="A82" s="45"/>
      <c r="B82" s="46" t="s">
        <v>169</v>
      </c>
      <c r="C82" s="47"/>
      <c r="D82" s="48"/>
      <c r="E82" s="45"/>
      <c r="F82" s="45"/>
      <c r="G82" s="76"/>
    </row>
    <row r="83" spans="1:7" ht="31.5" customHeight="1">
      <c r="A83" s="45"/>
      <c r="B83" s="75" t="s">
        <v>247</v>
      </c>
      <c r="C83" s="57" t="s">
        <v>23</v>
      </c>
      <c r="D83" s="58">
        <v>104</v>
      </c>
      <c r="E83" s="59" t="s">
        <v>203</v>
      </c>
      <c r="F83" s="59">
        <v>120</v>
      </c>
      <c r="G83" s="116">
        <v>1431</v>
      </c>
    </row>
    <row r="84" spans="1:7" ht="16.5" customHeight="1">
      <c r="A84" s="45"/>
      <c r="B84" s="46" t="s">
        <v>553</v>
      </c>
      <c r="C84" s="47"/>
      <c r="D84" s="48"/>
      <c r="E84" s="45"/>
      <c r="F84" s="45"/>
      <c r="G84" s="50">
        <v>1037</v>
      </c>
    </row>
    <row r="85" spans="1:7" ht="16.5" customHeight="1">
      <c r="A85" s="36"/>
      <c r="B85" s="90" t="s">
        <v>239</v>
      </c>
      <c r="C85" s="52"/>
      <c r="D85" s="53"/>
      <c r="E85" s="36"/>
      <c r="F85" s="36"/>
      <c r="G85" s="291">
        <f>(G84/G83)*100</f>
        <v>72.46680642907059</v>
      </c>
    </row>
    <row r="86" spans="1:7" ht="16.5" customHeight="1">
      <c r="A86" s="45" t="s">
        <v>160</v>
      </c>
      <c r="B86" s="46" t="s">
        <v>248</v>
      </c>
      <c r="C86" s="47" t="s">
        <v>23</v>
      </c>
      <c r="D86" s="48">
        <v>104</v>
      </c>
      <c r="E86" s="45" t="s">
        <v>203</v>
      </c>
      <c r="F86" s="45"/>
      <c r="G86" s="76">
        <f>SUM(G90)</f>
        <v>100</v>
      </c>
    </row>
    <row r="87" spans="1:7" ht="16.5" customHeight="1">
      <c r="A87" s="45"/>
      <c r="B87" s="46" t="s">
        <v>553</v>
      </c>
      <c r="C87" s="47"/>
      <c r="D87" s="48"/>
      <c r="E87" s="45"/>
      <c r="F87" s="45"/>
      <c r="G87" s="76">
        <f>SUM(G91)</f>
        <v>45</v>
      </c>
    </row>
    <row r="88" spans="1:7" ht="16.5" customHeight="1">
      <c r="A88" s="45"/>
      <c r="B88" s="46" t="s">
        <v>239</v>
      </c>
      <c r="C88" s="47"/>
      <c r="D88" s="48"/>
      <c r="E88" s="45"/>
      <c r="F88" s="45"/>
      <c r="G88" s="290">
        <f>(G87/G86)*100</f>
        <v>45</v>
      </c>
    </row>
    <row r="89" spans="1:7" ht="16.5" customHeight="1">
      <c r="A89" s="45"/>
      <c r="B89" s="46" t="s">
        <v>169</v>
      </c>
      <c r="C89" s="47"/>
      <c r="D89" s="48"/>
      <c r="E89" s="45"/>
      <c r="F89" s="45"/>
      <c r="G89" s="76"/>
    </row>
    <row r="90" spans="1:7" ht="30" customHeight="1">
      <c r="A90" s="45"/>
      <c r="B90" s="75" t="s">
        <v>247</v>
      </c>
      <c r="C90" s="57" t="s">
        <v>23</v>
      </c>
      <c r="D90" s="58">
        <v>104</v>
      </c>
      <c r="E90" s="59" t="s">
        <v>203</v>
      </c>
      <c r="F90" s="59">
        <v>120</v>
      </c>
      <c r="G90" s="116">
        <v>100</v>
      </c>
    </row>
    <row r="91" spans="1:7" ht="16.5" customHeight="1">
      <c r="A91" s="45"/>
      <c r="B91" s="46" t="s">
        <v>553</v>
      </c>
      <c r="C91" s="47"/>
      <c r="D91" s="48"/>
      <c r="E91" s="45"/>
      <c r="F91" s="45"/>
      <c r="G91" s="50">
        <v>45</v>
      </c>
    </row>
    <row r="92" spans="1:7" ht="16.5" customHeight="1">
      <c r="A92" s="45"/>
      <c r="B92" s="90" t="s">
        <v>239</v>
      </c>
      <c r="C92" s="52"/>
      <c r="D92" s="53"/>
      <c r="E92" s="36"/>
      <c r="F92" s="36"/>
      <c r="G92" s="291">
        <f>(G91/G90)*100</f>
        <v>45</v>
      </c>
    </row>
    <row r="93" spans="1:7" ht="50.25" customHeight="1">
      <c r="A93" s="22" t="s">
        <v>236</v>
      </c>
      <c r="B93" s="46" t="s">
        <v>382</v>
      </c>
      <c r="C93" s="47" t="s">
        <v>23</v>
      </c>
      <c r="D93" s="48">
        <v>104</v>
      </c>
      <c r="E93" s="45" t="s">
        <v>237</v>
      </c>
      <c r="F93" s="45"/>
      <c r="G93" s="76">
        <f>SUM(G97)</f>
        <v>823</v>
      </c>
    </row>
    <row r="94" spans="1:7" ht="17.25" customHeight="1">
      <c r="A94" s="45"/>
      <c r="B94" s="46" t="s">
        <v>553</v>
      </c>
      <c r="C94" s="47"/>
      <c r="D94" s="48"/>
      <c r="E94" s="45"/>
      <c r="F94" s="45"/>
      <c r="G94" s="76">
        <f>SUM(G98)</f>
        <v>552</v>
      </c>
    </row>
    <row r="95" spans="1:7" ht="17.25" customHeight="1">
      <c r="A95" s="45"/>
      <c r="B95" s="46" t="s">
        <v>239</v>
      </c>
      <c r="C95" s="47"/>
      <c r="D95" s="48"/>
      <c r="E95" s="45"/>
      <c r="F95" s="45"/>
      <c r="G95" s="290">
        <f>(G94/G93)*100</f>
        <v>67.07168894289185</v>
      </c>
    </row>
    <row r="96" spans="1:7" ht="17.25" customHeight="1">
      <c r="A96" s="45"/>
      <c r="B96" s="46" t="s">
        <v>169</v>
      </c>
      <c r="C96" s="47"/>
      <c r="D96" s="48"/>
      <c r="E96" s="45"/>
      <c r="F96" s="45"/>
      <c r="G96" s="76"/>
    </row>
    <row r="97" spans="1:7" ht="34.5" customHeight="1">
      <c r="A97" s="45"/>
      <c r="B97" s="75" t="s">
        <v>247</v>
      </c>
      <c r="C97" s="57" t="s">
        <v>23</v>
      </c>
      <c r="D97" s="58">
        <v>104</v>
      </c>
      <c r="E97" s="59" t="s">
        <v>237</v>
      </c>
      <c r="F97" s="59">
        <v>120</v>
      </c>
      <c r="G97" s="116">
        <v>823</v>
      </c>
    </row>
    <row r="98" spans="1:7" ht="16.5" customHeight="1">
      <c r="A98" s="45"/>
      <c r="B98" s="46" t="s">
        <v>553</v>
      </c>
      <c r="C98" s="47"/>
      <c r="D98" s="48"/>
      <c r="E98" s="45"/>
      <c r="F98" s="45"/>
      <c r="G98" s="50">
        <v>552</v>
      </c>
    </row>
    <row r="99" spans="1:7" ht="16.5" customHeight="1">
      <c r="A99" s="61"/>
      <c r="B99" s="46" t="s">
        <v>239</v>
      </c>
      <c r="C99" s="177"/>
      <c r="D99" s="60"/>
      <c r="E99" s="61"/>
      <c r="F99" s="61"/>
      <c r="G99" s="290">
        <f>(G98/G97)*100</f>
        <v>67.07168894289185</v>
      </c>
    </row>
    <row r="100" spans="1:7" ht="18" customHeight="1">
      <c r="A100" s="62" t="s">
        <v>18</v>
      </c>
      <c r="B100" s="37" t="s">
        <v>246</v>
      </c>
      <c r="C100" s="33" t="s">
        <v>23</v>
      </c>
      <c r="D100" s="34">
        <v>111</v>
      </c>
      <c r="E100" s="31" t="s">
        <v>164</v>
      </c>
      <c r="F100" s="289">
        <v>870</v>
      </c>
      <c r="G100" s="173">
        <v>377</v>
      </c>
    </row>
    <row r="101" spans="1:7" ht="16.5" customHeight="1">
      <c r="A101" s="174"/>
      <c r="B101" s="326" t="s">
        <v>548</v>
      </c>
      <c r="C101" s="47"/>
      <c r="D101" s="64"/>
      <c r="E101" s="65"/>
      <c r="F101" s="175"/>
      <c r="G101" s="176"/>
    </row>
    <row r="102" spans="1:7" ht="16.5" customHeight="1">
      <c r="A102" s="174"/>
      <c r="B102" s="326" t="s">
        <v>549</v>
      </c>
      <c r="C102" s="47"/>
      <c r="D102" s="64"/>
      <c r="E102" s="65"/>
      <c r="F102" s="175"/>
      <c r="G102" s="292"/>
    </row>
    <row r="103" spans="1:7" ht="46.5" customHeight="1">
      <c r="A103" s="31" t="s">
        <v>19</v>
      </c>
      <c r="B103" s="79" t="s">
        <v>381</v>
      </c>
      <c r="C103" s="42" t="s">
        <v>23</v>
      </c>
      <c r="D103" s="169">
        <v>113</v>
      </c>
      <c r="E103" s="167" t="s">
        <v>20</v>
      </c>
      <c r="F103" s="31"/>
      <c r="G103" s="212">
        <f>SUM(G107)</f>
        <v>450</v>
      </c>
    </row>
    <row r="104" spans="1:7" ht="16.5" customHeight="1">
      <c r="A104" s="39"/>
      <c r="B104" s="73" t="s">
        <v>553</v>
      </c>
      <c r="C104" s="47"/>
      <c r="D104" s="64"/>
      <c r="E104" s="65"/>
      <c r="F104" s="39"/>
      <c r="G104" s="74">
        <f>SUM(G108)</f>
        <v>283</v>
      </c>
    </row>
    <row r="105" spans="1:7" ht="16.5" customHeight="1">
      <c r="A105" s="39"/>
      <c r="B105" s="73" t="s">
        <v>239</v>
      </c>
      <c r="C105" s="47"/>
      <c r="D105" s="64"/>
      <c r="E105" s="65"/>
      <c r="F105" s="39"/>
      <c r="G105" s="292">
        <f>(G104/G103)*100</f>
        <v>62.88888888888889</v>
      </c>
    </row>
    <row r="106" spans="1:7" ht="16.5" customHeight="1">
      <c r="A106" s="39"/>
      <c r="B106" s="154" t="s">
        <v>169</v>
      </c>
      <c r="C106" s="67"/>
      <c r="D106" s="170"/>
      <c r="E106" s="171"/>
      <c r="F106" s="98"/>
      <c r="G106" s="172"/>
    </row>
    <row r="107" spans="1:7" ht="32.25" customHeight="1">
      <c r="A107" s="39"/>
      <c r="B107" s="63" t="s">
        <v>242</v>
      </c>
      <c r="C107" s="47" t="s">
        <v>23</v>
      </c>
      <c r="D107" s="72">
        <v>113</v>
      </c>
      <c r="E107" s="199" t="s">
        <v>20</v>
      </c>
      <c r="F107" s="45">
        <v>244</v>
      </c>
      <c r="G107" s="55">
        <v>450</v>
      </c>
    </row>
    <row r="108" spans="1:7" ht="17.25" customHeight="1">
      <c r="A108" s="65"/>
      <c r="B108" s="168" t="s">
        <v>553</v>
      </c>
      <c r="C108" s="47"/>
      <c r="D108" s="72"/>
      <c r="E108" s="199"/>
      <c r="F108" s="45"/>
      <c r="G108" s="55">
        <v>283</v>
      </c>
    </row>
    <row r="109" spans="1:7" ht="17.25" customHeight="1">
      <c r="A109" s="65"/>
      <c r="B109" s="168" t="s">
        <v>239</v>
      </c>
      <c r="C109" s="47"/>
      <c r="D109" s="72"/>
      <c r="E109" s="199"/>
      <c r="F109" s="45"/>
      <c r="G109" s="290">
        <f>(G108/G107)*100</f>
        <v>62.88888888888889</v>
      </c>
    </row>
    <row r="110" spans="1:7" ht="36.75" customHeight="1">
      <c r="A110" s="167" t="s">
        <v>21</v>
      </c>
      <c r="B110" s="165" t="s">
        <v>245</v>
      </c>
      <c r="C110" s="33" t="s">
        <v>23</v>
      </c>
      <c r="D110" s="34">
        <v>113</v>
      </c>
      <c r="E110" s="31" t="s">
        <v>22</v>
      </c>
      <c r="F110" s="31"/>
      <c r="G110" s="38">
        <f>SUM(G114,G117,G123)</f>
        <v>779</v>
      </c>
    </row>
    <row r="111" spans="1:7" ht="17.25" customHeight="1">
      <c r="A111" s="39"/>
      <c r="B111" s="164" t="s">
        <v>553</v>
      </c>
      <c r="C111" s="144"/>
      <c r="D111" s="29"/>
      <c r="E111" s="39"/>
      <c r="F111" s="39"/>
      <c r="G111" s="74">
        <f>SUM(G115,G118,G124)</f>
        <v>607</v>
      </c>
    </row>
    <row r="112" spans="1:7" ht="17.25" customHeight="1">
      <c r="A112" s="65"/>
      <c r="B112" s="164" t="s">
        <v>239</v>
      </c>
      <c r="C112" s="144"/>
      <c r="D112" s="29"/>
      <c r="E112" s="39"/>
      <c r="F112" s="39"/>
      <c r="G112" s="292">
        <f>(G111/G110)*100</f>
        <v>77.92041078305519</v>
      </c>
    </row>
    <row r="113" spans="1:7" ht="17.25" customHeight="1">
      <c r="A113" s="65"/>
      <c r="B113" s="166" t="s">
        <v>169</v>
      </c>
      <c r="C113" s="155"/>
      <c r="D113" s="97"/>
      <c r="E113" s="98"/>
      <c r="F113" s="98"/>
      <c r="G113" s="99"/>
    </row>
    <row r="114" spans="1:7" ht="46.5" customHeight="1">
      <c r="A114" s="199" t="s">
        <v>442</v>
      </c>
      <c r="B114" s="66" t="s">
        <v>387</v>
      </c>
      <c r="C114" s="57" t="s">
        <v>23</v>
      </c>
      <c r="D114" s="58">
        <v>113</v>
      </c>
      <c r="E114" s="59" t="s">
        <v>22</v>
      </c>
      <c r="F114" s="59">
        <v>611</v>
      </c>
      <c r="G114" s="86">
        <v>662</v>
      </c>
    </row>
    <row r="115" spans="1:7" ht="16.5" customHeight="1">
      <c r="A115" s="199"/>
      <c r="B115" s="66" t="s">
        <v>553</v>
      </c>
      <c r="C115" s="47"/>
      <c r="D115" s="72"/>
      <c r="E115" s="45"/>
      <c r="F115" s="45"/>
      <c r="G115" s="163">
        <v>505</v>
      </c>
    </row>
    <row r="116" spans="1:7" ht="16.5" customHeight="1">
      <c r="A116" s="199"/>
      <c r="B116" s="66" t="s">
        <v>239</v>
      </c>
      <c r="C116" s="47"/>
      <c r="D116" s="72"/>
      <c r="E116" s="45"/>
      <c r="F116" s="45"/>
      <c r="G116" s="290">
        <f>(G115/G114)*100</f>
        <v>76.28398791540786</v>
      </c>
    </row>
    <row r="117" spans="1:7" ht="38.25" customHeight="1">
      <c r="A117" s="199" t="s">
        <v>441</v>
      </c>
      <c r="B117" s="82" t="s">
        <v>440</v>
      </c>
      <c r="C117" s="42" t="s">
        <v>23</v>
      </c>
      <c r="D117" s="43">
        <v>113</v>
      </c>
      <c r="E117" s="22" t="s">
        <v>22</v>
      </c>
      <c r="F117" s="22"/>
      <c r="G117" s="305">
        <f>SUM(G120)</f>
        <v>27</v>
      </c>
    </row>
    <row r="118" spans="1:7" ht="16.5" customHeight="1">
      <c r="A118" s="65"/>
      <c r="B118" s="66" t="s">
        <v>553</v>
      </c>
      <c r="C118" s="47"/>
      <c r="D118" s="72"/>
      <c r="E118" s="45"/>
      <c r="F118" s="45"/>
      <c r="G118" s="306">
        <f>SUM(G121)</f>
        <v>12</v>
      </c>
    </row>
    <row r="119" spans="1:7" ht="16.5" customHeight="1">
      <c r="A119" s="65"/>
      <c r="B119" s="216" t="s">
        <v>239</v>
      </c>
      <c r="C119" s="67"/>
      <c r="D119" s="161"/>
      <c r="E119" s="69"/>
      <c r="F119" s="69"/>
      <c r="G119" s="294">
        <f>(G118/G117)*100</f>
        <v>44.44444444444444</v>
      </c>
    </row>
    <row r="120" spans="1:7" ht="48" customHeight="1">
      <c r="A120" s="65"/>
      <c r="B120" s="66" t="s">
        <v>334</v>
      </c>
      <c r="C120" s="47" t="s">
        <v>23</v>
      </c>
      <c r="D120" s="72">
        <v>113</v>
      </c>
      <c r="E120" s="45" t="s">
        <v>22</v>
      </c>
      <c r="F120" s="45">
        <v>611</v>
      </c>
      <c r="G120" s="304">
        <v>27</v>
      </c>
    </row>
    <row r="121" spans="1:7" ht="16.5" customHeight="1">
      <c r="A121" s="65"/>
      <c r="B121" s="66" t="s">
        <v>553</v>
      </c>
      <c r="C121" s="47"/>
      <c r="D121" s="72"/>
      <c r="E121" s="45"/>
      <c r="F121" s="45"/>
      <c r="G121" s="304">
        <v>12</v>
      </c>
    </row>
    <row r="122" spans="1:7" ht="16.5" customHeight="1">
      <c r="A122" s="65"/>
      <c r="B122" s="66" t="s">
        <v>239</v>
      </c>
      <c r="C122" s="47"/>
      <c r="D122" s="72"/>
      <c r="E122" s="45"/>
      <c r="F122" s="45"/>
      <c r="G122" s="290">
        <f>(G121/G120)*100</f>
        <v>44.44444444444444</v>
      </c>
    </row>
    <row r="123" spans="1:7" ht="34.5" customHeight="1">
      <c r="A123" s="199" t="s">
        <v>443</v>
      </c>
      <c r="B123" s="82" t="s">
        <v>444</v>
      </c>
      <c r="C123" s="42" t="s">
        <v>23</v>
      </c>
      <c r="D123" s="43">
        <v>113</v>
      </c>
      <c r="E123" s="22" t="s">
        <v>22</v>
      </c>
      <c r="F123" s="22"/>
      <c r="G123" s="305">
        <f>SUM(G126)</f>
        <v>90</v>
      </c>
    </row>
    <row r="124" spans="1:7" ht="16.5" customHeight="1">
      <c r="A124" s="199"/>
      <c r="B124" s="66" t="s">
        <v>553</v>
      </c>
      <c r="C124" s="47"/>
      <c r="D124" s="72"/>
      <c r="E124" s="45"/>
      <c r="F124" s="45"/>
      <c r="G124" s="306">
        <f>SUM(G127)</f>
        <v>90</v>
      </c>
    </row>
    <row r="125" spans="1:7" ht="16.5" customHeight="1">
      <c r="A125" s="199"/>
      <c r="B125" s="216" t="s">
        <v>239</v>
      </c>
      <c r="C125" s="67"/>
      <c r="D125" s="161"/>
      <c r="E125" s="69"/>
      <c r="F125" s="69"/>
      <c r="G125" s="294">
        <f>(G124/G123)*100</f>
        <v>100</v>
      </c>
    </row>
    <row r="126" spans="1:7" ht="16.5" customHeight="1">
      <c r="A126" s="65"/>
      <c r="B126" s="66" t="s">
        <v>445</v>
      </c>
      <c r="C126" s="47" t="s">
        <v>23</v>
      </c>
      <c r="D126" s="72">
        <v>113</v>
      </c>
      <c r="E126" s="45" t="s">
        <v>22</v>
      </c>
      <c r="F126" s="45">
        <v>612</v>
      </c>
      <c r="G126" s="304">
        <v>90</v>
      </c>
    </row>
    <row r="127" spans="1:7" ht="16.5" customHeight="1">
      <c r="A127" s="65"/>
      <c r="B127" s="66" t="s">
        <v>553</v>
      </c>
      <c r="C127" s="47"/>
      <c r="D127" s="72"/>
      <c r="E127" s="45"/>
      <c r="F127" s="45"/>
      <c r="G127" s="304">
        <v>90</v>
      </c>
    </row>
    <row r="128" spans="1:7" ht="16.5" customHeight="1">
      <c r="A128" s="65"/>
      <c r="B128" s="66" t="s">
        <v>239</v>
      </c>
      <c r="C128" s="47"/>
      <c r="D128" s="72"/>
      <c r="E128" s="45"/>
      <c r="F128" s="45"/>
      <c r="G128" s="290">
        <f>(G127/G126)*100</f>
        <v>100</v>
      </c>
    </row>
    <row r="129" spans="1:7" ht="31.5">
      <c r="A129" s="31" t="s">
        <v>25</v>
      </c>
      <c r="B129" s="37" t="s">
        <v>243</v>
      </c>
      <c r="C129" s="157" t="s">
        <v>23</v>
      </c>
      <c r="D129" s="158">
        <v>104</v>
      </c>
      <c r="E129" s="22" t="s">
        <v>10</v>
      </c>
      <c r="F129" s="22"/>
      <c r="G129" s="159">
        <f>SUM(G133)</f>
        <v>42</v>
      </c>
    </row>
    <row r="130" spans="1:7" ht="16.5" customHeight="1">
      <c r="A130" s="39"/>
      <c r="B130" s="28" t="s">
        <v>553</v>
      </c>
      <c r="C130" s="156"/>
      <c r="D130" s="72"/>
      <c r="E130" s="45"/>
      <c r="F130" s="45"/>
      <c r="G130" s="211">
        <f>SUM(G134)</f>
        <v>0</v>
      </c>
    </row>
    <row r="131" spans="1:7" ht="16.5" customHeight="1">
      <c r="A131" s="39"/>
      <c r="B131" s="28" t="s">
        <v>239</v>
      </c>
      <c r="C131" s="156"/>
      <c r="D131" s="72"/>
      <c r="E131" s="45"/>
      <c r="F131" s="45"/>
      <c r="G131" s="292">
        <f>(G130/G129)*100</f>
        <v>0</v>
      </c>
    </row>
    <row r="132" spans="1:7" ht="16.5" customHeight="1">
      <c r="A132" s="39"/>
      <c r="B132" s="95" t="s">
        <v>169</v>
      </c>
      <c r="C132" s="160"/>
      <c r="D132" s="161"/>
      <c r="E132" s="69"/>
      <c r="F132" s="69"/>
      <c r="G132" s="162"/>
    </row>
    <row r="133" spans="1:7" ht="33.75" customHeight="1">
      <c r="A133" s="39"/>
      <c r="B133" s="63" t="s">
        <v>242</v>
      </c>
      <c r="C133" s="47" t="s">
        <v>23</v>
      </c>
      <c r="D133" s="72">
        <v>104</v>
      </c>
      <c r="E133" s="45" t="s">
        <v>10</v>
      </c>
      <c r="F133" s="45">
        <v>244</v>
      </c>
      <c r="G133" s="163">
        <v>42</v>
      </c>
    </row>
    <row r="134" spans="1:7" ht="17.25" customHeight="1">
      <c r="A134" s="39"/>
      <c r="B134" s="63" t="s">
        <v>553</v>
      </c>
      <c r="C134" s="47"/>
      <c r="D134" s="72"/>
      <c r="E134" s="45"/>
      <c r="F134" s="45"/>
      <c r="G134" s="163">
        <v>0</v>
      </c>
    </row>
    <row r="135" spans="1:7" ht="17.25" customHeight="1">
      <c r="A135" s="39"/>
      <c r="B135" s="63" t="s">
        <v>239</v>
      </c>
      <c r="C135" s="47"/>
      <c r="D135" s="72"/>
      <c r="E135" s="45"/>
      <c r="F135" s="45"/>
      <c r="G135" s="290">
        <f>(G134/G133)*100</f>
        <v>0</v>
      </c>
    </row>
    <row r="136" spans="1:7" ht="39" customHeight="1">
      <c r="A136" s="31" t="s">
        <v>26</v>
      </c>
      <c r="B136" s="79" t="s">
        <v>240</v>
      </c>
      <c r="C136" s="33" t="s">
        <v>23</v>
      </c>
      <c r="D136" s="31" t="s">
        <v>24</v>
      </c>
      <c r="E136" s="31"/>
      <c r="F136" s="31"/>
      <c r="G136" s="38">
        <f>SUM(G140)</f>
        <v>79</v>
      </c>
    </row>
    <row r="137" spans="1:7" ht="16.5" customHeight="1">
      <c r="A137" s="39"/>
      <c r="B137" s="73" t="s">
        <v>553</v>
      </c>
      <c r="C137" s="144"/>
      <c r="D137" s="39"/>
      <c r="E137" s="39"/>
      <c r="F137" s="39"/>
      <c r="G137" s="74">
        <f>SUM(G141)</f>
        <v>43</v>
      </c>
    </row>
    <row r="138" spans="1:7" ht="17.25" customHeight="1">
      <c r="A138" s="39"/>
      <c r="B138" s="73" t="s">
        <v>239</v>
      </c>
      <c r="C138" s="144"/>
      <c r="D138" s="39"/>
      <c r="E138" s="39"/>
      <c r="F138" s="39"/>
      <c r="G138" s="292">
        <f>(G137/G136)*100</f>
        <v>54.43037974683544</v>
      </c>
    </row>
    <row r="139" spans="1:7" ht="17.25" customHeight="1">
      <c r="A139" s="39"/>
      <c r="B139" s="154" t="s">
        <v>169</v>
      </c>
      <c r="C139" s="155"/>
      <c r="D139" s="98"/>
      <c r="E139" s="98"/>
      <c r="F139" s="98"/>
      <c r="G139" s="293"/>
    </row>
    <row r="140" spans="1:7" ht="30.75" customHeight="1">
      <c r="A140" s="39"/>
      <c r="B140" s="63" t="s">
        <v>241</v>
      </c>
      <c r="C140" s="47" t="s">
        <v>23</v>
      </c>
      <c r="D140" s="48">
        <v>113</v>
      </c>
      <c r="E140" s="45" t="s">
        <v>189</v>
      </c>
      <c r="F140" s="45">
        <v>244</v>
      </c>
      <c r="G140" s="50">
        <v>79</v>
      </c>
    </row>
    <row r="141" spans="1:7" ht="16.5" customHeight="1">
      <c r="A141" s="39"/>
      <c r="B141" s="63" t="s">
        <v>553</v>
      </c>
      <c r="C141" s="47"/>
      <c r="D141" s="48"/>
      <c r="E141" s="45"/>
      <c r="F141" s="45"/>
      <c r="G141" s="50">
        <v>43</v>
      </c>
    </row>
    <row r="142" spans="1:7" ht="16.5" customHeight="1">
      <c r="A142" s="39"/>
      <c r="B142" s="63" t="s">
        <v>239</v>
      </c>
      <c r="C142" s="47"/>
      <c r="D142" s="48"/>
      <c r="E142" s="45"/>
      <c r="F142" s="45"/>
      <c r="G142" s="291">
        <f>(G141/G140)*100</f>
        <v>54.43037974683544</v>
      </c>
    </row>
    <row r="143" spans="1:7" ht="18.75" customHeight="1">
      <c r="A143" s="31" t="s">
        <v>208</v>
      </c>
      <c r="B143" s="153" t="s">
        <v>238</v>
      </c>
      <c r="C143" s="33" t="s">
        <v>23</v>
      </c>
      <c r="D143" s="34">
        <v>100</v>
      </c>
      <c r="E143" s="31"/>
      <c r="F143" s="31"/>
      <c r="G143" s="103">
        <v>1093</v>
      </c>
    </row>
    <row r="144" spans="1:7" ht="17.25" customHeight="1">
      <c r="A144" s="39"/>
      <c r="B144" s="110" t="s">
        <v>553</v>
      </c>
      <c r="C144" s="144"/>
      <c r="D144" s="29"/>
      <c r="E144" s="39"/>
      <c r="F144" s="39"/>
      <c r="G144" s="103">
        <v>0</v>
      </c>
    </row>
    <row r="145" spans="1:7" ht="17.25" customHeight="1">
      <c r="A145" s="39"/>
      <c r="B145" s="110" t="s">
        <v>239</v>
      </c>
      <c r="C145" s="144"/>
      <c r="D145" s="29"/>
      <c r="E145" s="39"/>
      <c r="F145" s="39"/>
      <c r="G145" s="292">
        <f>(G144/G143)*100</f>
        <v>0</v>
      </c>
    </row>
    <row r="146" spans="1:7" ht="52.5" customHeight="1">
      <c r="A146" s="31" t="s">
        <v>517</v>
      </c>
      <c r="B146" s="153" t="s">
        <v>519</v>
      </c>
      <c r="C146" s="33" t="s">
        <v>23</v>
      </c>
      <c r="D146" s="34">
        <v>113</v>
      </c>
      <c r="E146" s="31" t="s">
        <v>518</v>
      </c>
      <c r="F146" s="31"/>
      <c r="G146" s="298">
        <f>SUM(G149)</f>
        <v>14</v>
      </c>
    </row>
    <row r="147" spans="1:7" ht="16.5" customHeight="1">
      <c r="A147" s="39"/>
      <c r="B147" s="110" t="s">
        <v>553</v>
      </c>
      <c r="C147" s="144"/>
      <c r="D147" s="29"/>
      <c r="E147" s="39"/>
      <c r="F147" s="39"/>
      <c r="G147" s="292">
        <f>SUM(G150)</f>
        <v>0</v>
      </c>
    </row>
    <row r="148" spans="1:7" ht="16.5" customHeight="1">
      <c r="A148" s="39"/>
      <c r="B148" s="110" t="s">
        <v>239</v>
      </c>
      <c r="C148" s="144"/>
      <c r="D148" s="29"/>
      <c r="E148" s="39"/>
      <c r="F148" s="39"/>
      <c r="G148" s="292">
        <f>(G147/G146)*100</f>
        <v>0</v>
      </c>
    </row>
    <row r="149" spans="1:7" ht="38.25" customHeight="1">
      <c r="A149" s="39"/>
      <c r="B149" s="84" t="s">
        <v>281</v>
      </c>
      <c r="C149" s="57" t="s">
        <v>23</v>
      </c>
      <c r="D149" s="58">
        <v>113</v>
      </c>
      <c r="E149" s="59" t="s">
        <v>518</v>
      </c>
      <c r="F149" s="59">
        <v>244</v>
      </c>
      <c r="G149" s="296">
        <v>14</v>
      </c>
    </row>
    <row r="150" spans="1:7" ht="17.25" customHeight="1">
      <c r="A150" s="39"/>
      <c r="B150" s="63" t="s">
        <v>553</v>
      </c>
      <c r="C150" s="47"/>
      <c r="D150" s="48"/>
      <c r="E150" s="45"/>
      <c r="F150" s="45"/>
      <c r="G150" s="290">
        <v>0</v>
      </c>
    </row>
    <row r="151" spans="1:7" ht="17.25" customHeight="1" thickBot="1">
      <c r="A151" s="118"/>
      <c r="B151" s="318" t="s">
        <v>239</v>
      </c>
      <c r="C151" s="319"/>
      <c r="D151" s="320"/>
      <c r="E151" s="122"/>
      <c r="F151" s="122"/>
      <c r="G151" s="295">
        <f>(G150/G149)*100</f>
        <v>0</v>
      </c>
    </row>
    <row r="152" spans="1:7" ht="20.25" customHeight="1">
      <c r="A152" s="39" t="s">
        <v>28</v>
      </c>
      <c r="B152" s="73" t="s">
        <v>263</v>
      </c>
      <c r="C152" s="39"/>
      <c r="D152" s="39" t="s">
        <v>29</v>
      </c>
      <c r="E152" s="39"/>
      <c r="F152" s="39"/>
      <c r="G152" s="74">
        <f>SUM(G156,G163)</f>
        <v>2792</v>
      </c>
    </row>
    <row r="153" spans="1:7" ht="17.25" customHeight="1">
      <c r="A153" s="39"/>
      <c r="B153" s="73" t="s">
        <v>553</v>
      </c>
      <c r="C153" s="39"/>
      <c r="D153" s="39"/>
      <c r="E153" s="113"/>
      <c r="F153" s="39"/>
      <c r="G153" s="74">
        <f>SUM(G157,G164)</f>
        <v>1912</v>
      </c>
    </row>
    <row r="154" spans="1:7" ht="17.25" customHeight="1">
      <c r="A154" s="39"/>
      <c r="B154" s="73" t="s">
        <v>239</v>
      </c>
      <c r="C154" s="39"/>
      <c r="D154" s="39"/>
      <c r="E154" s="113"/>
      <c r="F154" s="39"/>
      <c r="G154" s="292">
        <f>(G153/G152)*100</f>
        <v>68.48137535816619</v>
      </c>
    </row>
    <row r="155" spans="1:7" ht="17.25" customHeight="1">
      <c r="A155" s="39"/>
      <c r="B155" s="73" t="s">
        <v>169</v>
      </c>
      <c r="C155" s="39"/>
      <c r="D155" s="39"/>
      <c r="E155" s="113"/>
      <c r="F155" s="39"/>
      <c r="G155" s="74"/>
    </row>
    <row r="156" spans="1:7" ht="16.5" customHeight="1">
      <c r="A156" s="22" t="s">
        <v>30</v>
      </c>
      <c r="B156" s="82" t="s">
        <v>264</v>
      </c>
      <c r="C156" s="42" t="s">
        <v>23</v>
      </c>
      <c r="D156" s="22" t="s">
        <v>31</v>
      </c>
      <c r="E156" s="214" t="s">
        <v>32</v>
      </c>
      <c r="F156" s="22"/>
      <c r="G156" s="80">
        <f>SUM(G160)</f>
        <v>200</v>
      </c>
    </row>
    <row r="157" spans="1:7" ht="16.5" customHeight="1">
      <c r="A157" s="45"/>
      <c r="B157" s="66" t="s">
        <v>553</v>
      </c>
      <c r="C157" s="47"/>
      <c r="D157" s="45"/>
      <c r="E157" s="115"/>
      <c r="F157" s="45"/>
      <c r="G157" s="81">
        <f>SUM(G161)</f>
        <v>110</v>
      </c>
    </row>
    <row r="158" spans="1:7" ht="16.5" customHeight="1">
      <c r="A158" s="45"/>
      <c r="B158" s="66" t="s">
        <v>239</v>
      </c>
      <c r="C158" s="47"/>
      <c r="D158" s="45"/>
      <c r="E158" s="115"/>
      <c r="F158" s="45"/>
      <c r="G158" s="290">
        <f>(G157/G156)*100</f>
        <v>55.00000000000001</v>
      </c>
    </row>
    <row r="159" spans="1:7" ht="16.5" customHeight="1">
      <c r="A159" s="45"/>
      <c r="B159" s="66" t="s">
        <v>169</v>
      </c>
      <c r="C159" s="47"/>
      <c r="D159" s="45"/>
      <c r="E159" s="115"/>
      <c r="F159" s="45"/>
      <c r="G159" s="81"/>
    </row>
    <row r="160" spans="1:7" ht="33" customHeight="1">
      <c r="A160" s="45"/>
      <c r="B160" s="84" t="s">
        <v>242</v>
      </c>
      <c r="C160" s="57" t="s">
        <v>23</v>
      </c>
      <c r="D160" s="59" t="s">
        <v>31</v>
      </c>
      <c r="E160" s="204" t="s">
        <v>32</v>
      </c>
      <c r="F160" s="59">
        <v>244</v>
      </c>
      <c r="G160" s="86">
        <v>200</v>
      </c>
    </row>
    <row r="161" spans="1:7" ht="17.25" customHeight="1">
      <c r="A161" s="45"/>
      <c r="B161" s="63" t="s">
        <v>553</v>
      </c>
      <c r="C161" s="47"/>
      <c r="D161" s="45"/>
      <c r="E161" s="115"/>
      <c r="F161" s="45"/>
      <c r="G161" s="81">
        <v>110</v>
      </c>
    </row>
    <row r="162" spans="1:7" ht="17.25" customHeight="1">
      <c r="A162" s="36"/>
      <c r="B162" s="71" t="s">
        <v>239</v>
      </c>
      <c r="C162" s="52"/>
      <c r="D162" s="36"/>
      <c r="E162" s="54"/>
      <c r="F162" s="36"/>
      <c r="G162" s="291">
        <f>(G161/G160)*100</f>
        <v>55.00000000000001</v>
      </c>
    </row>
    <row r="163" spans="1:7" ht="48.75" customHeight="1">
      <c r="A163" s="45" t="s">
        <v>33</v>
      </c>
      <c r="B163" s="46" t="s">
        <v>265</v>
      </c>
      <c r="C163" s="47" t="s">
        <v>23</v>
      </c>
      <c r="D163" s="45" t="s">
        <v>34</v>
      </c>
      <c r="E163" s="45" t="s">
        <v>35</v>
      </c>
      <c r="F163" s="45"/>
      <c r="G163" s="76">
        <f>SUM(G167)</f>
        <v>2592</v>
      </c>
    </row>
    <row r="164" spans="1:7" ht="16.5" customHeight="1">
      <c r="A164" s="45"/>
      <c r="B164" s="46" t="s">
        <v>553</v>
      </c>
      <c r="C164" s="47"/>
      <c r="D164" s="45"/>
      <c r="E164" s="45"/>
      <c r="F164" s="45"/>
      <c r="G164" s="76">
        <f>SUM(G168)</f>
        <v>1802</v>
      </c>
    </row>
    <row r="165" spans="1:7" ht="16.5" customHeight="1">
      <c r="A165" s="45"/>
      <c r="B165" s="46" t="s">
        <v>239</v>
      </c>
      <c r="C165" s="47"/>
      <c r="D165" s="45"/>
      <c r="E165" s="45"/>
      <c r="F165" s="45"/>
      <c r="G165" s="290">
        <f>(G164/G163)*100</f>
        <v>69.52160493827161</v>
      </c>
    </row>
    <row r="166" spans="1:7" ht="16.5" customHeight="1">
      <c r="A166" s="45"/>
      <c r="B166" s="46" t="s">
        <v>169</v>
      </c>
      <c r="C166" s="47"/>
      <c r="D166" s="45"/>
      <c r="E166" s="45"/>
      <c r="F166" s="45"/>
      <c r="G166" s="76"/>
    </row>
    <row r="167" spans="1:7" ht="33.75" customHeight="1">
      <c r="A167" s="45"/>
      <c r="B167" s="75" t="s">
        <v>247</v>
      </c>
      <c r="C167" s="57" t="s">
        <v>23</v>
      </c>
      <c r="D167" s="59" t="s">
        <v>34</v>
      </c>
      <c r="E167" s="59" t="s">
        <v>35</v>
      </c>
      <c r="F167" s="59">
        <v>120</v>
      </c>
      <c r="G167" s="116">
        <v>2592</v>
      </c>
    </row>
    <row r="168" spans="1:7" ht="16.5" customHeight="1">
      <c r="A168" s="45"/>
      <c r="B168" s="46" t="s">
        <v>553</v>
      </c>
      <c r="C168" s="47"/>
      <c r="D168" s="45"/>
      <c r="E168" s="45"/>
      <c r="F168" s="45"/>
      <c r="G168" s="50">
        <v>1802</v>
      </c>
    </row>
    <row r="169" spans="1:7" ht="16.5" customHeight="1" thickBot="1">
      <c r="A169" s="45"/>
      <c r="B169" s="46" t="s">
        <v>239</v>
      </c>
      <c r="C169" s="47"/>
      <c r="D169" s="45"/>
      <c r="E169" s="45"/>
      <c r="F169" s="45"/>
      <c r="G169" s="290">
        <f>(G168/G167)*100</f>
        <v>69.52160493827161</v>
      </c>
    </row>
    <row r="170" spans="1:7" ht="36" customHeight="1">
      <c r="A170" s="23" t="s">
        <v>36</v>
      </c>
      <c r="B170" s="77" t="s">
        <v>266</v>
      </c>
      <c r="C170" s="78" t="s">
        <v>23</v>
      </c>
      <c r="D170" s="23" t="s">
        <v>37</v>
      </c>
      <c r="E170" s="23"/>
      <c r="F170" s="23"/>
      <c r="G170" s="217">
        <f>SUM(G174,G206)</f>
        <v>3302</v>
      </c>
    </row>
    <row r="171" spans="1:7" ht="17.25" customHeight="1">
      <c r="A171" s="39"/>
      <c r="B171" s="73" t="s">
        <v>553</v>
      </c>
      <c r="C171" s="144"/>
      <c r="D171" s="39"/>
      <c r="E171" s="39"/>
      <c r="F171" s="39"/>
      <c r="G171" s="74">
        <f>SUM(G175,G207)</f>
        <v>1680</v>
      </c>
    </row>
    <row r="172" spans="1:7" ht="17.25" customHeight="1">
      <c r="A172" s="39"/>
      <c r="B172" s="73" t="s">
        <v>239</v>
      </c>
      <c r="C172" s="144"/>
      <c r="D172" s="39"/>
      <c r="E172" s="39"/>
      <c r="F172" s="39"/>
      <c r="G172" s="292">
        <f>(G171/G170)*100</f>
        <v>50.87825560266506</v>
      </c>
    </row>
    <row r="173" spans="1:7" ht="17.25" customHeight="1">
      <c r="A173" s="39"/>
      <c r="B173" s="73" t="s">
        <v>169</v>
      </c>
      <c r="C173" s="144"/>
      <c r="D173" s="39"/>
      <c r="E173" s="39"/>
      <c r="F173" s="39"/>
      <c r="G173" s="40"/>
    </row>
    <row r="174" spans="1:7" ht="36" customHeight="1">
      <c r="A174" s="31" t="s">
        <v>38</v>
      </c>
      <c r="B174" s="79" t="s">
        <v>379</v>
      </c>
      <c r="C174" s="33" t="s">
        <v>23</v>
      </c>
      <c r="D174" s="31" t="s">
        <v>42</v>
      </c>
      <c r="E174" s="31"/>
      <c r="F174" s="31"/>
      <c r="G174" s="38">
        <f>SUM(G178,G185,G192,G199)</f>
        <v>1457</v>
      </c>
    </row>
    <row r="175" spans="1:7" ht="17.25" customHeight="1">
      <c r="A175" s="39"/>
      <c r="B175" s="73" t="s">
        <v>553</v>
      </c>
      <c r="C175" s="144"/>
      <c r="D175" s="39"/>
      <c r="E175" s="39"/>
      <c r="F175" s="39"/>
      <c r="G175" s="74">
        <f>SUM(G179,G186,G193,G200)</f>
        <v>722</v>
      </c>
    </row>
    <row r="176" spans="1:7" ht="17.25" customHeight="1">
      <c r="A176" s="39"/>
      <c r="B176" s="73" t="s">
        <v>239</v>
      </c>
      <c r="C176" s="144"/>
      <c r="D176" s="39"/>
      <c r="E176" s="39"/>
      <c r="F176" s="39"/>
      <c r="G176" s="292">
        <f>(G175/G174)*100</f>
        <v>49.55387783115992</v>
      </c>
    </row>
    <row r="177" spans="1:7" ht="17.25" customHeight="1">
      <c r="A177" s="39"/>
      <c r="B177" s="73" t="s">
        <v>6</v>
      </c>
      <c r="C177" s="144"/>
      <c r="D177" s="39"/>
      <c r="E177" s="39"/>
      <c r="F177" s="39"/>
      <c r="G177" s="40"/>
    </row>
    <row r="178" spans="1:7" ht="33" customHeight="1">
      <c r="A178" s="22" t="s">
        <v>39</v>
      </c>
      <c r="B178" s="41" t="s">
        <v>267</v>
      </c>
      <c r="C178" s="42" t="s">
        <v>23</v>
      </c>
      <c r="D178" s="22" t="s">
        <v>42</v>
      </c>
      <c r="E178" s="22" t="s">
        <v>44</v>
      </c>
      <c r="F178" s="22"/>
      <c r="G178" s="80">
        <f>SUM(G182)</f>
        <v>200</v>
      </c>
    </row>
    <row r="179" spans="1:7" ht="17.25" customHeight="1">
      <c r="A179" s="45"/>
      <c r="B179" s="46" t="s">
        <v>553</v>
      </c>
      <c r="C179" s="47"/>
      <c r="D179" s="45"/>
      <c r="E179" s="45"/>
      <c r="F179" s="45"/>
      <c r="G179" s="81">
        <f>SUM(G183)</f>
        <v>0</v>
      </c>
    </row>
    <row r="180" spans="1:7" ht="17.25" customHeight="1">
      <c r="A180" s="45"/>
      <c r="B180" s="46" t="s">
        <v>239</v>
      </c>
      <c r="C180" s="47"/>
      <c r="D180" s="45"/>
      <c r="E180" s="45"/>
      <c r="F180" s="45"/>
      <c r="G180" s="290">
        <f>(G179/G178)*100</f>
        <v>0</v>
      </c>
    </row>
    <row r="181" spans="1:7" ht="17.25" customHeight="1">
      <c r="A181" s="45"/>
      <c r="B181" s="46" t="s">
        <v>169</v>
      </c>
      <c r="C181" s="47"/>
      <c r="D181" s="45"/>
      <c r="E181" s="45"/>
      <c r="F181" s="45"/>
      <c r="G181" s="81"/>
    </row>
    <row r="182" spans="1:7" ht="31.5" customHeight="1">
      <c r="A182" s="45"/>
      <c r="B182" s="84" t="s">
        <v>242</v>
      </c>
      <c r="C182" s="57" t="s">
        <v>23</v>
      </c>
      <c r="D182" s="59" t="s">
        <v>42</v>
      </c>
      <c r="E182" s="59" t="s">
        <v>44</v>
      </c>
      <c r="F182" s="59">
        <v>244</v>
      </c>
      <c r="G182" s="86">
        <v>200</v>
      </c>
    </row>
    <row r="183" spans="1:7" ht="16.5" customHeight="1">
      <c r="A183" s="45"/>
      <c r="B183" s="63" t="s">
        <v>553</v>
      </c>
      <c r="C183" s="47"/>
      <c r="D183" s="45"/>
      <c r="E183" s="45"/>
      <c r="F183" s="45"/>
      <c r="G183" s="81">
        <v>0</v>
      </c>
    </row>
    <row r="184" spans="1:7" ht="16.5" customHeight="1">
      <c r="A184" s="45"/>
      <c r="B184" s="63" t="s">
        <v>239</v>
      </c>
      <c r="C184" s="47"/>
      <c r="D184" s="45"/>
      <c r="E184" s="45"/>
      <c r="F184" s="45"/>
      <c r="G184" s="290">
        <f>(G183/G182)*100</f>
        <v>0</v>
      </c>
    </row>
    <row r="185" spans="1:7" ht="33" customHeight="1">
      <c r="A185" s="22" t="s">
        <v>40</v>
      </c>
      <c r="B185" s="82" t="s">
        <v>268</v>
      </c>
      <c r="C185" s="42" t="s">
        <v>23</v>
      </c>
      <c r="D185" s="22" t="s">
        <v>42</v>
      </c>
      <c r="E185" s="22" t="s">
        <v>44</v>
      </c>
      <c r="F185" s="22"/>
      <c r="G185" s="44">
        <f>SUM(G189)</f>
        <v>242</v>
      </c>
    </row>
    <row r="186" spans="1:7" ht="17.25" customHeight="1">
      <c r="A186" s="45"/>
      <c r="B186" s="66" t="s">
        <v>553</v>
      </c>
      <c r="C186" s="47"/>
      <c r="D186" s="45"/>
      <c r="E186" s="45"/>
      <c r="F186" s="45"/>
      <c r="G186" s="76">
        <f>SUM(G190)</f>
        <v>227</v>
      </c>
    </row>
    <row r="187" spans="1:7" ht="17.25" customHeight="1">
      <c r="A187" s="45"/>
      <c r="B187" s="66" t="s">
        <v>239</v>
      </c>
      <c r="C187" s="47"/>
      <c r="D187" s="45"/>
      <c r="E187" s="45"/>
      <c r="F187" s="45"/>
      <c r="G187" s="290">
        <f>(G186/G185)*100</f>
        <v>93.80165289256198</v>
      </c>
    </row>
    <row r="188" spans="1:7" ht="17.25" customHeight="1">
      <c r="A188" s="45"/>
      <c r="B188" s="66" t="s">
        <v>169</v>
      </c>
      <c r="C188" s="47"/>
      <c r="D188" s="45"/>
      <c r="E188" s="45"/>
      <c r="F188" s="45"/>
      <c r="G188" s="81"/>
    </row>
    <row r="189" spans="1:7" ht="35.25" customHeight="1">
      <c r="A189" s="45"/>
      <c r="B189" s="84" t="s">
        <v>241</v>
      </c>
      <c r="C189" s="57" t="s">
        <v>23</v>
      </c>
      <c r="D189" s="57" t="s">
        <v>42</v>
      </c>
      <c r="E189" s="57" t="s">
        <v>44</v>
      </c>
      <c r="F189" s="57" t="s">
        <v>200</v>
      </c>
      <c r="G189" s="86">
        <v>242</v>
      </c>
    </row>
    <row r="190" spans="1:7" ht="17.25" customHeight="1">
      <c r="A190" s="45"/>
      <c r="B190" s="63" t="s">
        <v>553</v>
      </c>
      <c r="C190" s="47"/>
      <c r="D190" s="47"/>
      <c r="E190" s="47"/>
      <c r="F190" s="47"/>
      <c r="G190" s="81">
        <v>227</v>
      </c>
    </row>
    <row r="191" spans="1:7" ht="17.25" customHeight="1">
      <c r="A191" s="45"/>
      <c r="B191" s="63" t="s">
        <v>239</v>
      </c>
      <c r="C191" s="47"/>
      <c r="D191" s="47"/>
      <c r="E191" s="47"/>
      <c r="F191" s="47"/>
      <c r="G191" s="290">
        <f>(G190/G189)*100</f>
        <v>93.80165289256198</v>
      </c>
    </row>
    <row r="192" spans="1:7" ht="64.5" customHeight="1">
      <c r="A192" s="22" t="s">
        <v>165</v>
      </c>
      <c r="B192" s="82" t="s">
        <v>269</v>
      </c>
      <c r="C192" s="42" t="s">
        <v>23</v>
      </c>
      <c r="D192" s="22" t="s">
        <v>42</v>
      </c>
      <c r="E192" s="22" t="s">
        <v>47</v>
      </c>
      <c r="F192" s="22"/>
      <c r="G192" s="80">
        <f>SUM(G196)</f>
        <v>615</v>
      </c>
    </row>
    <row r="193" spans="1:7" ht="16.5" customHeight="1">
      <c r="A193" s="45"/>
      <c r="B193" s="66" t="s">
        <v>553</v>
      </c>
      <c r="C193" s="47"/>
      <c r="D193" s="45"/>
      <c r="E193" s="45"/>
      <c r="F193" s="45"/>
      <c r="G193" s="81">
        <f>SUM(G197)</f>
        <v>267</v>
      </c>
    </row>
    <row r="194" spans="1:7" ht="16.5" customHeight="1">
      <c r="A194" s="45"/>
      <c r="B194" s="66" t="s">
        <v>239</v>
      </c>
      <c r="C194" s="47"/>
      <c r="D194" s="45"/>
      <c r="E194" s="45"/>
      <c r="F194" s="45"/>
      <c r="G194" s="290">
        <f>(G193/G192)*100</f>
        <v>43.41463414634146</v>
      </c>
    </row>
    <row r="195" spans="1:7" ht="16.5" customHeight="1">
      <c r="A195" s="45"/>
      <c r="B195" s="66" t="s">
        <v>169</v>
      </c>
      <c r="C195" s="47"/>
      <c r="D195" s="45"/>
      <c r="E195" s="45"/>
      <c r="F195" s="45"/>
      <c r="G195" s="81"/>
    </row>
    <row r="196" spans="1:7" ht="28.5" customHeight="1">
      <c r="A196" s="45"/>
      <c r="B196" s="84" t="s">
        <v>242</v>
      </c>
      <c r="C196" s="57" t="s">
        <v>23</v>
      </c>
      <c r="D196" s="57" t="s">
        <v>42</v>
      </c>
      <c r="E196" s="57" t="s">
        <v>47</v>
      </c>
      <c r="F196" s="57" t="s">
        <v>200</v>
      </c>
      <c r="G196" s="86">
        <v>615</v>
      </c>
    </row>
    <row r="197" spans="1:7" ht="16.5" customHeight="1">
      <c r="A197" s="45"/>
      <c r="B197" s="63" t="s">
        <v>553</v>
      </c>
      <c r="C197" s="47"/>
      <c r="D197" s="47"/>
      <c r="E197" s="47"/>
      <c r="F197" s="47"/>
      <c r="G197" s="81">
        <v>267</v>
      </c>
    </row>
    <row r="198" spans="1:7" ht="16.5" customHeight="1">
      <c r="A198" s="45"/>
      <c r="B198" s="63" t="s">
        <v>239</v>
      </c>
      <c r="C198" s="47"/>
      <c r="D198" s="47"/>
      <c r="E198" s="47"/>
      <c r="F198" s="47"/>
      <c r="G198" s="290">
        <f>(G197/G196)*100</f>
        <v>43.41463414634146</v>
      </c>
    </row>
    <row r="199" spans="1:7" ht="34.5" customHeight="1">
      <c r="A199" s="22" t="s">
        <v>166</v>
      </c>
      <c r="B199" s="41" t="s">
        <v>270</v>
      </c>
      <c r="C199" s="42" t="s">
        <v>23</v>
      </c>
      <c r="D199" s="22" t="s">
        <v>42</v>
      </c>
      <c r="E199" s="22" t="s">
        <v>47</v>
      </c>
      <c r="F199" s="22"/>
      <c r="G199" s="80">
        <f>SUM(G203)</f>
        <v>400</v>
      </c>
    </row>
    <row r="200" spans="1:7" ht="16.5" customHeight="1">
      <c r="A200" s="45"/>
      <c r="B200" s="46" t="s">
        <v>553</v>
      </c>
      <c r="C200" s="47"/>
      <c r="D200" s="45"/>
      <c r="E200" s="45"/>
      <c r="F200" s="45"/>
      <c r="G200" s="81">
        <f>SUM(G204)</f>
        <v>228</v>
      </c>
    </row>
    <row r="201" spans="1:7" ht="16.5" customHeight="1">
      <c r="A201" s="45"/>
      <c r="B201" s="46" t="s">
        <v>239</v>
      </c>
      <c r="C201" s="47"/>
      <c r="D201" s="45"/>
      <c r="E201" s="45"/>
      <c r="F201" s="45"/>
      <c r="G201" s="290">
        <f>(G200/G199)*100</f>
        <v>56.99999999999999</v>
      </c>
    </row>
    <row r="202" spans="1:7" ht="16.5" customHeight="1">
      <c r="A202" s="45"/>
      <c r="B202" s="46" t="s">
        <v>169</v>
      </c>
      <c r="C202" s="47"/>
      <c r="D202" s="45"/>
      <c r="E202" s="45"/>
      <c r="F202" s="45"/>
      <c r="G202" s="81"/>
    </row>
    <row r="203" spans="1:7" ht="31.5" customHeight="1">
      <c r="A203" s="45"/>
      <c r="B203" s="84" t="s">
        <v>242</v>
      </c>
      <c r="C203" s="57" t="s">
        <v>23</v>
      </c>
      <c r="D203" s="57" t="s">
        <v>42</v>
      </c>
      <c r="E203" s="57" t="s">
        <v>47</v>
      </c>
      <c r="F203" s="57" t="s">
        <v>200</v>
      </c>
      <c r="G203" s="86">
        <v>400</v>
      </c>
    </row>
    <row r="204" spans="1:7" ht="16.5" customHeight="1">
      <c r="A204" s="45"/>
      <c r="B204" s="63" t="s">
        <v>553</v>
      </c>
      <c r="C204" s="47"/>
      <c r="D204" s="47"/>
      <c r="E204" s="47"/>
      <c r="F204" s="47"/>
      <c r="G204" s="81">
        <v>228</v>
      </c>
    </row>
    <row r="205" spans="1:7" ht="16.5" customHeight="1">
      <c r="A205" s="45"/>
      <c r="B205" s="63" t="s">
        <v>239</v>
      </c>
      <c r="C205" s="47"/>
      <c r="D205" s="52"/>
      <c r="E205" s="52"/>
      <c r="F205" s="52"/>
      <c r="G205" s="291">
        <f>(G204/G203)*100</f>
        <v>56.99999999999999</v>
      </c>
    </row>
    <row r="206" spans="1:7" ht="34.5" customHeight="1">
      <c r="A206" s="31" t="s">
        <v>41</v>
      </c>
      <c r="B206" s="79" t="s">
        <v>271</v>
      </c>
      <c r="C206" s="33" t="s">
        <v>23</v>
      </c>
      <c r="D206" s="31" t="s">
        <v>48</v>
      </c>
      <c r="E206" s="31"/>
      <c r="F206" s="31"/>
      <c r="G206" s="40">
        <f>SUM(G210,G217,G224,G231)</f>
        <v>1845</v>
      </c>
    </row>
    <row r="207" spans="1:7" ht="16.5" customHeight="1">
      <c r="A207" s="39"/>
      <c r="B207" s="73" t="s">
        <v>553</v>
      </c>
      <c r="C207" s="144"/>
      <c r="D207" s="39"/>
      <c r="E207" s="39"/>
      <c r="F207" s="39"/>
      <c r="G207" s="40">
        <f>SUM(G211,G218,G225,G232)</f>
        <v>958</v>
      </c>
    </row>
    <row r="208" spans="1:7" ht="16.5" customHeight="1">
      <c r="A208" s="39"/>
      <c r="B208" s="73" t="s">
        <v>239</v>
      </c>
      <c r="C208" s="144"/>
      <c r="D208" s="39"/>
      <c r="E208" s="39"/>
      <c r="F208" s="39"/>
      <c r="G208" s="292">
        <f>(G207/G206)*100</f>
        <v>51.924119241192415</v>
      </c>
    </row>
    <row r="209" spans="1:7" ht="16.5" customHeight="1">
      <c r="A209" s="39"/>
      <c r="B209" s="73" t="s">
        <v>6</v>
      </c>
      <c r="C209" s="144"/>
      <c r="D209" s="39"/>
      <c r="E209" s="39"/>
      <c r="F209" s="39"/>
      <c r="G209" s="40"/>
    </row>
    <row r="210" spans="1:7" ht="34.5" customHeight="1">
      <c r="A210" s="22" t="s">
        <v>43</v>
      </c>
      <c r="B210" s="82" t="s">
        <v>272</v>
      </c>
      <c r="C210" s="42" t="s">
        <v>23</v>
      </c>
      <c r="D210" s="22" t="s">
        <v>48</v>
      </c>
      <c r="E210" s="22" t="s">
        <v>49</v>
      </c>
      <c r="F210" s="22"/>
      <c r="G210" s="80">
        <f>SUM(G214)</f>
        <v>128</v>
      </c>
    </row>
    <row r="211" spans="1:7" ht="16.5" customHeight="1">
      <c r="A211" s="45"/>
      <c r="B211" s="66" t="s">
        <v>553</v>
      </c>
      <c r="C211" s="47"/>
      <c r="D211" s="45"/>
      <c r="E211" s="45"/>
      <c r="F211" s="45"/>
      <c r="G211" s="81">
        <f>SUM(G215)</f>
        <v>117</v>
      </c>
    </row>
    <row r="212" spans="1:7" ht="16.5" customHeight="1">
      <c r="A212" s="45"/>
      <c r="B212" s="66" t="s">
        <v>239</v>
      </c>
      <c r="C212" s="47"/>
      <c r="D212" s="45"/>
      <c r="E212" s="45"/>
      <c r="F212" s="45"/>
      <c r="G212" s="290">
        <f>(G211/G210)*100</f>
        <v>91.40625</v>
      </c>
    </row>
    <row r="213" spans="1:7" ht="16.5" customHeight="1">
      <c r="A213" s="45"/>
      <c r="B213" s="216" t="s">
        <v>169</v>
      </c>
      <c r="C213" s="67"/>
      <c r="D213" s="69"/>
      <c r="E213" s="69"/>
      <c r="F213" s="69"/>
      <c r="G213" s="70"/>
    </row>
    <row r="214" spans="1:7" ht="34.5" customHeight="1">
      <c r="A214" s="45"/>
      <c r="B214" s="63" t="s">
        <v>242</v>
      </c>
      <c r="C214" s="57" t="s">
        <v>23</v>
      </c>
      <c r="D214" s="57" t="s">
        <v>48</v>
      </c>
      <c r="E214" s="57" t="s">
        <v>49</v>
      </c>
      <c r="F214" s="57" t="s">
        <v>200</v>
      </c>
      <c r="G214" s="86">
        <v>128</v>
      </c>
    </row>
    <row r="215" spans="1:7" ht="16.5" customHeight="1">
      <c r="A215" s="45"/>
      <c r="B215" s="63" t="s">
        <v>553</v>
      </c>
      <c r="C215" s="47"/>
      <c r="D215" s="47"/>
      <c r="E215" s="47"/>
      <c r="F215" s="47"/>
      <c r="G215" s="81">
        <v>117</v>
      </c>
    </row>
    <row r="216" spans="1:7" ht="16.5" customHeight="1">
      <c r="A216" s="45"/>
      <c r="B216" s="63" t="s">
        <v>239</v>
      </c>
      <c r="C216" s="47"/>
      <c r="D216" s="47"/>
      <c r="E216" s="47"/>
      <c r="F216" s="47"/>
      <c r="G216" s="290">
        <f>(G215/G214)*100</f>
        <v>91.40625</v>
      </c>
    </row>
    <row r="217" spans="1:7" ht="50.25" customHeight="1">
      <c r="A217" s="22" t="s">
        <v>45</v>
      </c>
      <c r="B217" s="82" t="s">
        <v>273</v>
      </c>
      <c r="C217" s="42" t="s">
        <v>23</v>
      </c>
      <c r="D217" s="22" t="s">
        <v>48</v>
      </c>
      <c r="E217" s="22" t="s">
        <v>49</v>
      </c>
      <c r="F217" s="22"/>
      <c r="G217" s="80">
        <f>SUM(G221)</f>
        <v>615</v>
      </c>
    </row>
    <row r="218" spans="1:7" ht="17.25" customHeight="1">
      <c r="A218" s="45"/>
      <c r="B218" s="66" t="s">
        <v>553</v>
      </c>
      <c r="C218" s="47"/>
      <c r="D218" s="45"/>
      <c r="E218" s="45"/>
      <c r="F218" s="45"/>
      <c r="G218" s="81">
        <f>SUM(G222)</f>
        <v>494</v>
      </c>
    </row>
    <row r="219" spans="1:7" ht="17.25" customHeight="1">
      <c r="A219" s="45"/>
      <c r="B219" s="66" t="s">
        <v>239</v>
      </c>
      <c r="C219" s="47"/>
      <c r="D219" s="45"/>
      <c r="E219" s="45"/>
      <c r="F219" s="45"/>
      <c r="G219" s="290">
        <f>(G218/G217)*100</f>
        <v>80.32520325203252</v>
      </c>
    </row>
    <row r="220" spans="1:7" ht="17.25" customHeight="1">
      <c r="A220" s="45"/>
      <c r="B220" s="66" t="s">
        <v>169</v>
      </c>
      <c r="C220" s="47"/>
      <c r="D220" s="45"/>
      <c r="E220" s="45"/>
      <c r="F220" s="45"/>
      <c r="G220" s="81"/>
    </row>
    <row r="221" spans="1:7" ht="34.5" customHeight="1">
      <c r="A221" s="45"/>
      <c r="B221" s="84" t="s">
        <v>242</v>
      </c>
      <c r="C221" s="57" t="s">
        <v>23</v>
      </c>
      <c r="D221" s="57" t="s">
        <v>48</v>
      </c>
      <c r="E221" s="57" t="s">
        <v>49</v>
      </c>
      <c r="F221" s="57" t="s">
        <v>200</v>
      </c>
      <c r="G221" s="86">
        <v>615</v>
      </c>
    </row>
    <row r="222" spans="1:7" ht="16.5" customHeight="1">
      <c r="A222" s="45"/>
      <c r="B222" s="63" t="s">
        <v>553</v>
      </c>
      <c r="C222" s="47"/>
      <c r="D222" s="47"/>
      <c r="E222" s="47"/>
      <c r="F222" s="47"/>
      <c r="G222" s="81">
        <v>494</v>
      </c>
    </row>
    <row r="223" spans="1:7" ht="16.5" customHeight="1">
      <c r="A223" s="45"/>
      <c r="B223" s="71" t="s">
        <v>239</v>
      </c>
      <c r="C223" s="52"/>
      <c r="D223" s="52"/>
      <c r="E223" s="52"/>
      <c r="F223" s="52"/>
      <c r="G223" s="291">
        <f>(G222/G221)*100</f>
        <v>80.32520325203252</v>
      </c>
    </row>
    <row r="224" spans="1:7" ht="64.5" customHeight="1">
      <c r="A224" s="22" t="s">
        <v>46</v>
      </c>
      <c r="B224" s="66" t="s">
        <v>439</v>
      </c>
      <c r="C224" s="88" t="s">
        <v>23</v>
      </c>
      <c r="D224" s="45" t="s">
        <v>48</v>
      </c>
      <c r="E224" s="45" t="s">
        <v>188</v>
      </c>
      <c r="F224" s="45"/>
      <c r="G224" s="81">
        <f>SUM(G228)</f>
        <v>466</v>
      </c>
    </row>
    <row r="225" spans="1:7" ht="16.5" customHeight="1">
      <c r="A225" s="45"/>
      <c r="B225" s="66" t="s">
        <v>553</v>
      </c>
      <c r="C225" s="88"/>
      <c r="D225" s="45"/>
      <c r="E225" s="45"/>
      <c r="F225" s="45"/>
      <c r="G225" s="81">
        <f>SUM(G229)</f>
        <v>178</v>
      </c>
    </row>
    <row r="226" spans="1:7" ht="16.5" customHeight="1">
      <c r="A226" s="45"/>
      <c r="B226" s="66" t="s">
        <v>239</v>
      </c>
      <c r="C226" s="88"/>
      <c r="D226" s="45"/>
      <c r="E226" s="45"/>
      <c r="F226" s="45"/>
      <c r="G226" s="290">
        <f>(G225/G224)*100</f>
        <v>38.197424892703864</v>
      </c>
    </row>
    <row r="227" spans="1:7" ht="16.5" customHeight="1">
      <c r="A227" s="45"/>
      <c r="B227" s="66" t="s">
        <v>169</v>
      </c>
      <c r="C227" s="88"/>
      <c r="D227" s="45"/>
      <c r="E227" s="45"/>
      <c r="F227" s="45"/>
      <c r="G227" s="81"/>
    </row>
    <row r="228" spans="1:7" ht="31.5" customHeight="1">
      <c r="A228" s="45"/>
      <c r="B228" s="84" t="s">
        <v>242</v>
      </c>
      <c r="C228" s="85" t="s">
        <v>23</v>
      </c>
      <c r="D228" s="57" t="s">
        <v>48</v>
      </c>
      <c r="E228" s="57" t="s">
        <v>188</v>
      </c>
      <c r="F228" s="57" t="s">
        <v>200</v>
      </c>
      <c r="G228" s="86">
        <v>466</v>
      </c>
    </row>
    <row r="229" spans="1:7" ht="16.5" customHeight="1">
      <c r="A229" s="45"/>
      <c r="B229" s="63" t="s">
        <v>553</v>
      </c>
      <c r="C229" s="88"/>
      <c r="D229" s="47"/>
      <c r="E229" s="47"/>
      <c r="F229" s="47"/>
      <c r="G229" s="81">
        <v>178</v>
      </c>
    </row>
    <row r="230" spans="1:7" ht="16.5" customHeight="1">
      <c r="A230" s="45"/>
      <c r="B230" s="63" t="s">
        <v>239</v>
      </c>
      <c r="C230" s="88"/>
      <c r="D230" s="47"/>
      <c r="E230" s="47"/>
      <c r="F230" s="47"/>
      <c r="G230" s="290">
        <f>(G229/G228)*100</f>
        <v>38.197424892703864</v>
      </c>
    </row>
    <row r="231" spans="1:7" ht="83.25" customHeight="1">
      <c r="A231" s="87" t="s">
        <v>226</v>
      </c>
      <c r="B231" s="82" t="s">
        <v>274</v>
      </c>
      <c r="C231" s="83" t="s">
        <v>23</v>
      </c>
      <c r="D231" s="22" t="s">
        <v>48</v>
      </c>
      <c r="E231" s="22" t="s">
        <v>227</v>
      </c>
      <c r="F231" s="42"/>
      <c r="G231" s="80">
        <f>SUM(G235)</f>
        <v>636</v>
      </c>
    </row>
    <row r="232" spans="1:7" ht="17.25" customHeight="1">
      <c r="A232" s="127"/>
      <c r="B232" s="66" t="s">
        <v>553</v>
      </c>
      <c r="C232" s="88"/>
      <c r="D232" s="45"/>
      <c r="E232" s="45"/>
      <c r="F232" s="47"/>
      <c r="G232" s="81">
        <f>SUM(G236)</f>
        <v>169</v>
      </c>
    </row>
    <row r="233" spans="1:7" ht="17.25" customHeight="1">
      <c r="A233" s="127"/>
      <c r="B233" s="66" t="s">
        <v>239</v>
      </c>
      <c r="C233" s="88"/>
      <c r="D233" s="45"/>
      <c r="E233" s="45"/>
      <c r="F233" s="47"/>
      <c r="G233" s="290">
        <f>(G232/G231)*100</f>
        <v>26.572327044025158</v>
      </c>
    </row>
    <row r="234" spans="1:7" ht="17.25" customHeight="1">
      <c r="A234" s="127"/>
      <c r="B234" s="66" t="s">
        <v>169</v>
      </c>
      <c r="C234" s="88"/>
      <c r="D234" s="45"/>
      <c r="E234" s="45"/>
      <c r="F234" s="47"/>
      <c r="G234" s="81"/>
    </row>
    <row r="235" spans="1:7" ht="31.5" customHeight="1">
      <c r="A235" s="45"/>
      <c r="B235" s="84" t="s">
        <v>242</v>
      </c>
      <c r="C235" s="85" t="s">
        <v>23</v>
      </c>
      <c r="D235" s="57" t="s">
        <v>48</v>
      </c>
      <c r="E235" s="57" t="s">
        <v>227</v>
      </c>
      <c r="F235" s="57" t="s">
        <v>200</v>
      </c>
      <c r="G235" s="86">
        <v>636</v>
      </c>
    </row>
    <row r="236" spans="1:7" ht="16.5" customHeight="1">
      <c r="A236" s="45"/>
      <c r="B236" s="63" t="s">
        <v>553</v>
      </c>
      <c r="C236" s="88"/>
      <c r="D236" s="47"/>
      <c r="E236" s="47"/>
      <c r="F236" s="47"/>
      <c r="G236" s="81">
        <v>169</v>
      </c>
    </row>
    <row r="237" spans="1:7" ht="16.5" customHeight="1" thickBot="1">
      <c r="A237" s="45"/>
      <c r="B237" s="63" t="s">
        <v>239</v>
      </c>
      <c r="C237" s="88"/>
      <c r="D237" s="47"/>
      <c r="E237" s="47"/>
      <c r="F237" s="47"/>
      <c r="G237" s="290">
        <f>(G236/G235)*100</f>
        <v>26.572327044025158</v>
      </c>
    </row>
    <row r="238" spans="1:7" ht="18.75" customHeight="1">
      <c r="A238" s="23" t="s">
        <v>50</v>
      </c>
      <c r="B238" s="24" t="s">
        <v>275</v>
      </c>
      <c r="C238" s="126">
        <v>1</v>
      </c>
      <c r="D238" s="23" t="s">
        <v>51</v>
      </c>
      <c r="E238" s="23"/>
      <c r="F238" s="23"/>
      <c r="G238" s="217">
        <f>SUM(G242,G252,G262,G278)</f>
        <v>43137</v>
      </c>
    </row>
    <row r="239" spans="1:7" ht="17.25" customHeight="1">
      <c r="A239" s="39"/>
      <c r="B239" s="28" t="s">
        <v>553</v>
      </c>
      <c r="C239" s="102"/>
      <c r="D239" s="39"/>
      <c r="E239" s="39"/>
      <c r="F239" s="39"/>
      <c r="G239" s="74">
        <f>SUM(G243,G253,G263,G279)</f>
        <v>34831</v>
      </c>
    </row>
    <row r="240" spans="1:7" ht="17.25" customHeight="1">
      <c r="A240" s="39"/>
      <c r="B240" s="28" t="s">
        <v>239</v>
      </c>
      <c r="C240" s="102"/>
      <c r="D240" s="39"/>
      <c r="E240" s="39"/>
      <c r="F240" s="39"/>
      <c r="G240" s="292">
        <f>(G239/G238)*100</f>
        <v>80.74506803903842</v>
      </c>
    </row>
    <row r="241" spans="1:7" ht="17.25" customHeight="1">
      <c r="A241" s="39"/>
      <c r="B241" s="28" t="s">
        <v>6</v>
      </c>
      <c r="C241" s="102"/>
      <c r="D241" s="39"/>
      <c r="E241" s="39"/>
      <c r="F241" s="39"/>
      <c r="G241" s="74"/>
    </row>
    <row r="242" spans="1:7" ht="17.25" customHeight="1">
      <c r="A242" s="31" t="s">
        <v>52</v>
      </c>
      <c r="B242" s="37" t="s">
        <v>276</v>
      </c>
      <c r="C242" s="89">
        <v>1</v>
      </c>
      <c r="D242" s="31" t="s">
        <v>53</v>
      </c>
      <c r="E242" s="31" t="s">
        <v>183</v>
      </c>
      <c r="F242" s="31"/>
      <c r="G242" s="38">
        <f>SUM(G246)</f>
        <v>1706</v>
      </c>
    </row>
    <row r="243" spans="1:7" ht="17.25" customHeight="1">
      <c r="A243" s="39"/>
      <c r="B243" s="28" t="s">
        <v>553</v>
      </c>
      <c r="C243" s="112"/>
      <c r="D243" s="113"/>
      <c r="E243" s="113"/>
      <c r="F243" s="39"/>
      <c r="G243" s="74">
        <f>SUM(G247)</f>
        <v>928</v>
      </c>
    </row>
    <row r="244" spans="1:7" ht="17.25" customHeight="1">
      <c r="A244" s="39"/>
      <c r="B244" s="28" t="s">
        <v>239</v>
      </c>
      <c r="C244" s="112"/>
      <c r="D244" s="113"/>
      <c r="E244" s="113"/>
      <c r="F244" s="39"/>
      <c r="G244" s="292">
        <f>(G243/G242)*100</f>
        <v>54.396248534583826</v>
      </c>
    </row>
    <row r="245" spans="1:7" ht="17.25" customHeight="1">
      <c r="A245" s="39"/>
      <c r="B245" s="28" t="s">
        <v>169</v>
      </c>
      <c r="C245" s="112"/>
      <c r="D245" s="113"/>
      <c r="E245" s="113"/>
      <c r="F245" s="39"/>
      <c r="G245" s="74"/>
    </row>
    <row r="246" spans="1:7" ht="33" customHeight="1">
      <c r="A246" s="45"/>
      <c r="B246" s="75" t="s">
        <v>277</v>
      </c>
      <c r="C246" s="203">
        <v>1</v>
      </c>
      <c r="D246" s="117">
        <v>407</v>
      </c>
      <c r="E246" s="204" t="s">
        <v>54</v>
      </c>
      <c r="F246" s="59"/>
      <c r="G246" s="228">
        <f>SUM(G249)</f>
        <v>1706</v>
      </c>
    </row>
    <row r="247" spans="1:7" ht="17.25" customHeight="1">
      <c r="A247" s="45"/>
      <c r="B247" s="46" t="s">
        <v>553</v>
      </c>
      <c r="C247" s="108"/>
      <c r="D247" s="109"/>
      <c r="E247" s="115"/>
      <c r="F247" s="45"/>
      <c r="G247" s="76">
        <v>928</v>
      </c>
    </row>
    <row r="248" spans="1:7" ht="17.25" customHeight="1">
      <c r="A248" s="45"/>
      <c r="B248" s="92" t="s">
        <v>239</v>
      </c>
      <c r="C248" s="218"/>
      <c r="D248" s="219"/>
      <c r="E248" s="220"/>
      <c r="F248" s="69"/>
      <c r="G248" s="294">
        <f>(G247/G246)*100</f>
        <v>54.396248534583826</v>
      </c>
    </row>
    <row r="249" spans="1:7" ht="28.5" customHeight="1">
      <c r="A249" s="45"/>
      <c r="B249" s="46" t="s">
        <v>278</v>
      </c>
      <c r="C249" s="49">
        <v>1</v>
      </c>
      <c r="D249" s="48">
        <v>407</v>
      </c>
      <c r="E249" s="45" t="s">
        <v>54</v>
      </c>
      <c r="F249" s="45">
        <v>244</v>
      </c>
      <c r="G249" s="50">
        <v>1706</v>
      </c>
    </row>
    <row r="250" spans="1:7" ht="16.5" customHeight="1">
      <c r="A250" s="45"/>
      <c r="B250" s="46" t="s">
        <v>553</v>
      </c>
      <c r="C250" s="49"/>
      <c r="D250" s="48"/>
      <c r="E250" s="45"/>
      <c r="F250" s="45"/>
      <c r="G250" s="50">
        <v>414</v>
      </c>
    </row>
    <row r="251" spans="1:7" ht="16.5" customHeight="1">
      <c r="A251" s="45"/>
      <c r="B251" s="46" t="s">
        <v>239</v>
      </c>
      <c r="C251" s="49"/>
      <c r="D251" s="48"/>
      <c r="E251" s="45"/>
      <c r="F251" s="45"/>
      <c r="G251" s="290">
        <f>(G250/G249)*100</f>
        <v>24.267291910902696</v>
      </c>
    </row>
    <row r="252" spans="1:7" ht="16.5" customHeight="1">
      <c r="A252" s="31" t="s">
        <v>55</v>
      </c>
      <c r="B252" s="37" t="s">
        <v>279</v>
      </c>
      <c r="C252" s="89">
        <v>1</v>
      </c>
      <c r="D252" s="31" t="s">
        <v>56</v>
      </c>
      <c r="E252" s="31"/>
      <c r="F252" s="31"/>
      <c r="G252" s="38">
        <f>SUM(G256)</f>
        <v>10000</v>
      </c>
    </row>
    <row r="253" spans="1:7" ht="16.5" customHeight="1">
      <c r="A253" s="39"/>
      <c r="B253" s="28" t="s">
        <v>553</v>
      </c>
      <c r="C253" s="102"/>
      <c r="D253" s="39"/>
      <c r="E253" s="39"/>
      <c r="F253" s="39"/>
      <c r="G253" s="74">
        <f>SUM(G257)</f>
        <v>7874</v>
      </c>
    </row>
    <row r="254" spans="1:7" ht="16.5" customHeight="1">
      <c r="A254" s="39"/>
      <c r="B254" s="28" t="s">
        <v>239</v>
      </c>
      <c r="C254" s="102"/>
      <c r="D254" s="39"/>
      <c r="E254" s="39"/>
      <c r="F254" s="39"/>
      <c r="G254" s="292">
        <f>(G253/G252)*100</f>
        <v>78.74</v>
      </c>
    </row>
    <row r="255" spans="1:7" ht="16.5" customHeight="1">
      <c r="A255" s="39"/>
      <c r="B255" s="28" t="s">
        <v>169</v>
      </c>
      <c r="C255" s="102"/>
      <c r="D255" s="39"/>
      <c r="E255" s="39"/>
      <c r="F255" s="39"/>
      <c r="G255" s="40"/>
    </row>
    <row r="256" spans="1:7" ht="48" customHeight="1">
      <c r="A256" s="39"/>
      <c r="B256" s="75" t="s">
        <v>280</v>
      </c>
      <c r="C256" s="105">
        <v>1</v>
      </c>
      <c r="D256" s="59" t="s">
        <v>56</v>
      </c>
      <c r="E256" s="59" t="s">
        <v>174</v>
      </c>
      <c r="F256" s="105"/>
      <c r="G256" s="228">
        <f>SUM(G259)</f>
        <v>10000</v>
      </c>
    </row>
    <row r="257" spans="1:7" ht="17.25" customHeight="1">
      <c r="A257" s="39"/>
      <c r="B257" s="46" t="s">
        <v>553</v>
      </c>
      <c r="C257" s="49"/>
      <c r="D257" s="45"/>
      <c r="E257" s="45"/>
      <c r="F257" s="49"/>
      <c r="G257" s="76">
        <f>SUM(G260)</f>
        <v>7874</v>
      </c>
    </row>
    <row r="258" spans="1:7" ht="17.25" customHeight="1">
      <c r="A258" s="39"/>
      <c r="B258" s="92" t="s">
        <v>239</v>
      </c>
      <c r="C258" s="93"/>
      <c r="D258" s="69"/>
      <c r="E258" s="69"/>
      <c r="F258" s="93"/>
      <c r="G258" s="294">
        <f>(G257/G256)*100</f>
        <v>78.74</v>
      </c>
    </row>
    <row r="259" spans="1:7" ht="33" customHeight="1">
      <c r="A259" s="39"/>
      <c r="B259" s="46" t="s">
        <v>281</v>
      </c>
      <c r="C259" s="49">
        <v>1</v>
      </c>
      <c r="D259" s="45" t="s">
        <v>56</v>
      </c>
      <c r="E259" s="45" t="s">
        <v>180</v>
      </c>
      <c r="F259" s="45">
        <v>244</v>
      </c>
      <c r="G259" s="50">
        <v>10000</v>
      </c>
    </row>
    <row r="260" spans="1:7" ht="17.25" customHeight="1">
      <c r="A260" s="39"/>
      <c r="B260" s="46" t="s">
        <v>553</v>
      </c>
      <c r="C260" s="49"/>
      <c r="D260" s="45"/>
      <c r="E260" s="45"/>
      <c r="F260" s="45"/>
      <c r="G260" s="50">
        <v>7874</v>
      </c>
    </row>
    <row r="261" spans="1:7" ht="17.25" customHeight="1">
      <c r="A261" s="26"/>
      <c r="B261" s="90" t="s">
        <v>239</v>
      </c>
      <c r="C261" s="91"/>
      <c r="D261" s="36"/>
      <c r="E261" s="36"/>
      <c r="F261" s="36"/>
      <c r="G261" s="290">
        <f>(G260/G259)*100</f>
        <v>78.74</v>
      </c>
    </row>
    <row r="262" spans="1:7" ht="16.5" customHeight="1">
      <c r="A262" s="221" t="s">
        <v>214</v>
      </c>
      <c r="B262" s="32" t="s">
        <v>282</v>
      </c>
      <c r="C262" s="124">
        <v>1</v>
      </c>
      <c r="D262" s="180">
        <v>409</v>
      </c>
      <c r="E262" s="31"/>
      <c r="F262" s="31"/>
      <c r="G262" s="38">
        <f>SUM(G266,G272)</f>
        <v>28639</v>
      </c>
    </row>
    <row r="263" spans="1:7" ht="16.5" customHeight="1">
      <c r="A263" s="179"/>
      <c r="B263" s="178" t="s">
        <v>553</v>
      </c>
      <c r="C263" s="49"/>
      <c r="D263" s="181"/>
      <c r="E263" s="39"/>
      <c r="F263" s="39"/>
      <c r="G263" s="74">
        <f>SUM(G267,G273)</f>
        <v>25117</v>
      </c>
    </row>
    <row r="264" spans="1:7" ht="16.5" customHeight="1">
      <c r="A264" s="179"/>
      <c r="B264" s="178" t="s">
        <v>239</v>
      </c>
      <c r="C264" s="49"/>
      <c r="D264" s="181"/>
      <c r="E264" s="39"/>
      <c r="F264" s="39"/>
      <c r="G264" s="292">
        <f>(G263/G262)*100</f>
        <v>87.70208456999197</v>
      </c>
    </row>
    <row r="265" spans="1:7" ht="17.25" customHeight="1">
      <c r="A265" s="179"/>
      <c r="B265" s="178" t="s">
        <v>169</v>
      </c>
      <c r="C265" s="49"/>
      <c r="D265" s="181"/>
      <c r="E265" s="39"/>
      <c r="F265" s="39"/>
      <c r="G265" s="40"/>
    </row>
    <row r="266" spans="1:7" ht="17.25" customHeight="1">
      <c r="A266" s="22" t="s">
        <v>215</v>
      </c>
      <c r="B266" s="222" t="s">
        <v>283</v>
      </c>
      <c r="C266" s="124">
        <v>1</v>
      </c>
      <c r="D266" s="43">
        <v>409</v>
      </c>
      <c r="E266" s="22" t="s">
        <v>180</v>
      </c>
      <c r="F266" s="22"/>
      <c r="G266" s="44">
        <f>SUM(G269)</f>
        <v>14639</v>
      </c>
    </row>
    <row r="267" spans="1:7" ht="17.25" customHeight="1">
      <c r="A267" s="45"/>
      <c r="B267" s="223" t="s">
        <v>553</v>
      </c>
      <c r="C267" s="49"/>
      <c r="D267" s="48"/>
      <c r="E267" s="45"/>
      <c r="F267" s="45"/>
      <c r="G267" s="76">
        <f>SUM(G270)</f>
        <v>11117</v>
      </c>
    </row>
    <row r="268" spans="1:7" ht="17.25" customHeight="1">
      <c r="A268" s="45"/>
      <c r="B268" s="223" t="s">
        <v>239</v>
      </c>
      <c r="C268" s="49"/>
      <c r="D268" s="48"/>
      <c r="E268" s="45"/>
      <c r="F268" s="45"/>
      <c r="G268" s="290">
        <f>(G267/G266)*100</f>
        <v>75.94097957510759</v>
      </c>
    </row>
    <row r="269" spans="1:7" ht="33.75" customHeight="1">
      <c r="A269" s="39"/>
      <c r="B269" s="75" t="s">
        <v>281</v>
      </c>
      <c r="C269" s="105">
        <v>1</v>
      </c>
      <c r="D269" s="58">
        <v>409</v>
      </c>
      <c r="E269" s="59" t="s">
        <v>180</v>
      </c>
      <c r="F269" s="59">
        <v>244</v>
      </c>
      <c r="G269" s="116">
        <v>14639</v>
      </c>
    </row>
    <row r="270" spans="1:7" ht="16.5" customHeight="1">
      <c r="A270" s="39"/>
      <c r="B270" s="46" t="s">
        <v>553</v>
      </c>
      <c r="C270" s="49"/>
      <c r="D270" s="48"/>
      <c r="E270" s="45"/>
      <c r="F270" s="45"/>
      <c r="G270" s="50">
        <v>11117</v>
      </c>
    </row>
    <row r="271" spans="1:7" ht="16.5" customHeight="1">
      <c r="A271" s="39"/>
      <c r="B271" s="46" t="s">
        <v>239</v>
      </c>
      <c r="C271" s="49"/>
      <c r="D271" s="48"/>
      <c r="E271" s="45"/>
      <c r="F271" s="45"/>
      <c r="G271" s="290">
        <f>(G270/G269)*100</f>
        <v>75.94097957510759</v>
      </c>
    </row>
    <row r="272" spans="1:7" ht="79.5" customHeight="1">
      <c r="A272" s="22" t="s">
        <v>216</v>
      </c>
      <c r="B272" s="41" t="s">
        <v>520</v>
      </c>
      <c r="C272" s="124">
        <v>1</v>
      </c>
      <c r="D272" s="224">
        <v>409</v>
      </c>
      <c r="E272" s="22" t="s">
        <v>27</v>
      </c>
      <c r="F272" s="22"/>
      <c r="G272" s="80">
        <f>SUM(G275)</f>
        <v>14000</v>
      </c>
    </row>
    <row r="273" spans="1:7" ht="17.25" customHeight="1">
      <c r="A273" s="39"/>
      <c r="B273" s="46" t="s">
        <v>553</v>
      </c>
      <c r="C273" s="49"/>
      <c r="D273" s="182"/>
      <c r="E273" s="45"/>
      <c r="F273" s="45"/>
      <c r="G273" s="81">
        <f>SUM(G276)</f>
        <v>14000</v>
      </c>
    </row>
    <row r="274" spans="1:7" ht="17.25" customHeight="1">
      <c r="A274" s="39"/>
      <c r="B274" s="46" t="s">
        <v>239</v>
      </c>
      <c r="C274" s="49"/>
      <c r="D274" s="182"/>
      <c r="E274" s="45"/>
      <c r="F274" s="45"/>
      <c r="G274" s="290">
        <f>(G273/G272)*100</f>
        <v>100</v>
      </c>
    </row>
    <row r="275" spans="1:7" ht="33.75" customHeight="1">
      <c r="A275" s="39"/>
      <c r="B275" s="75" t="s">
        <v>281</v>
      </c>
      <c r="C275" s="105">
        <v>1</v>
      </c>
      <c r="D275" s="225">
        <v>409</v>
      </c>
      <c r="E275" s="59" t="s">
        <v>27</v>
      </c>
      <c r="F275" s="59">
        <v>244</v>
      </c>
      <c r="G275" s="86">
        <v>14000</v>
      </c>
    </row>
    <row r="276" spans="1:7" ht="16.5" customHeight="1">
      <c r="A276" s="39"/>
      <c r="B276" s="46" t="s">
        <v>553</v>
      </c>
      <c r="C276" s="49"/>
      <c r="D276" s="182"/>
      <c r="E276" s="45"/>
      <c r="F276" s="45"/>
      <c r="G276" s="81">
        <v>14000</v>
      </c>
    </row>
    <row r="277" spans="1:7" ht="16.5" customHeight="1">
      <c r="A277" s="39"/>
      <c r="B277" s="46" t="s">
        <v>239</v>
      </c>
      <c r="C277" s="49"/>
      <c r="D277" s="182"/>
      <c r="E277" s="45"/>
      <c r="F277" s="45"/>
      <c r="G277" s="290">
        <f>(G276/G275)*100</f>
        <v>100</v>
      </c>
    </row>
    <row r="278" spans="1:7" ht="16.5" customHeight="1">
      <c r="A278" s="31" t="s">
        <v>217</v>
      </c>
      <c r="B278" s="37" t="s">
        <v>284</v>
      </c>
      <c r="C278" s="89">
        <v>1</v>
      </c>
      <c r="D278" s="31" t="s">
        <v>57</v>
      </c>
      <c r="E278" s="31"/>
      <c r="F278" s="31"/>
      <c r="G278" s="38">
        <f>SUM(G282,G292,G302,G330,G336,G352)</f>
        <v>2792</v>
      </c>
    </row>
    <row r="279" spans="1:7" ht="16.5" customHeight="1">
      <c r="A279" s="39"/>
      <c r="B279" s="28" t="s">
        <v>553</v>
      </c>
      <c r="C279" s="49"/>
      <c r="D279" s="39"/>
      <c r="E279" s="39"/>
      <c r="F279" s="39"/>
      <c r="G279" s="74">
        <f>SUM(G283,G293,G303,G331,G337,G353)</f>
        <v>912</v>
      </c>
    </row>
    <row r="280" spans="1:7" ht="16.5" customHeight="1">
      <c r="A280" s="39"/>
      <c r="B280" s="28" t="s">
        <v>239</v>
      </c>
      <c r="C280" s="49"/>
      <c r="D280" s="39"/>
      <c r="E280" s="39"/>
      <c r="F280" s="39"/>
      <c r="G280" s="292">
        <f>(G279/G278)*100</f>
        <v>32.664756446991404</v>
      </c>
    </row>
    <row r="281" spans="1:7" ht="16.5" customHeight="1">
      <c r="A281" s="39"/>
      <c r="B281" s="28" t="s">
        <v>169</v>
      </c>
      <c r="C281" s="49"/>
      <c r="D281" s="39"/>
      <c r="E281" s="39"/>
      <c r="F281" s="39"/>
      <c r="G281" s="74"/>
    </row>
    <row r="282" spans="1:7" ht="33" customHeight="1">
      <c r="A282" s="22" t="s">
        <v>218</v>
      </c>
      <c r="B282" s="41" t="s">
        <v>285</v>
      </c>
      <c r="C282" s="124">
        <v>1</v>
      </c>
      <c r="D282" s="22" t="s">
        <v>57</v>
      </c>
      <c r="E282" s="22" t="s">
        <v>181</v>
      </c>
      <c r="F282" s="22"/>
      <c r="G282" s="80">
        <f>SUM(G286)</f>
        <v>396</v>
      </c>
    </row>
    <row r="283" spans="1:7" ht="17.25" customHeight="1">
      <c r="A283" s="45"/>
      <c r="B283" s="46" t="s">
        <v>553</v>
      </c>
      <c r="C283" s="49"/>
      <c r="D283" s="45"/>
      <c r="E283" s="45"/>
      <c r="F283" s="45"/>
      <c r="G283" s="81">
        <f>SUM(G287)</f>
        <v>269</v>
      </c>
    </row>
    <row r="284" spans="1:7" ht="17.25" customHeight="1">
      <c r="A284" s="45"/>
      <c r="B284" s="46" t="s">
        <v>239</v>
      </c>
      <c r="C284" s="49"/>
      <c r="D284" s="45"/>
      <c r="E284" s="45"/>
      <c r="F284" s="45"/>
      <c r="G284" s="290">
        <f>(G283/G282)*100</f>
        <v>67.92929292929293</v>
      </c>
    </row>
    <row r="285" spans="1:7" ht="17.25" customHeight="1">
      <c r="A285" s="45"/>
      <c r="B285" s="46" t="s">
        <v>6</v>
      </c>
      <c r="C285" s="49"/>
      <c r="D285" s="45"/>
      <c r="E285" s="45"/>
      <c r="F285" s="45"/>
      <c r="G285" s="81"/>
    </row>
    <row r="286" spans="1:7" ht="47.25" customHeight="1">
      <c r="A286" s="45"/>
      <c r="B286" s="41" t="s">
        <v>385</v>
      </c>
      <c r="C286" s="124">
        <v>1</v>
      </c>
      <c r="D286" s="43">
        <v>412</v>
      </c>
      <c r="E286" s="22" t="s">
        <v>181</v>
      </c>
      <c r="F286" s="22"/>
      <c r="G286" s="80">
        <f>SUM(G289)</f>
        <v>396</v>
      </c>
    </row>
    <row r="287" spans="1:7" ht="17.25" customHeight="1">
      <c r="A287" s="45"/>
      <c r="B287" s="46" t="s">
        <v>553</v>
      </c>
      <c r="C287" s="49"/>
      <c r="D287" s="48"/>
      <c r="E287" s="45"/>
      <c r="F287" s="45"/>
      <c r="G287" s="81">
        <f>SUM(G290)</f>
        <v>269</v>
      </c>
    </row>
    <row r="288" spans="1:7" ht="17.25" customHeight="1">
      <c r="A288" s="45"/>
      <c r="B288" s="92" t="s">
        <v>239</v>
      </c>
      <c r="C288" s="93"/>
      <c r="D288" s="68"/>
      <c r="E288" s="69"/>
      <c r="F288" s="69"/>
      <c r="G288" s="294">
        <f>(G287/G286)*100</f>
        <v>67.92929292929293</v>
      </c>
    </row>
    <row r="289" spans="1:7" ht="30" customHeight="1">
      <c r="A289" s="45"/>
      <c r="B289" s="46" t="s">
        <v>281</v>
      </c>
      <c r="C289" s="49">
        <v>1</v>
      </c>
      <c r="D289" s="48">
        <v>412</v>
      </c>
      <c r="E289" s="45" t="s">
        <v>181</v>
      </c>
      <c r="F289" s="45">
        <v>244</v>
      </c>
      <c r="G289" s="81">
        <v>396</v>
      </c>
    </row>
    <row r="290" spans="1:7" ht="17.25" customHeight="1">
      <c r="A290" s="45"/>
      <c r="B290" s="46" t="s">
        <v>553</v>
      </c>
      <c r="C290" s="49"/>
      <c r="D290" s="48"/>
      <c r="E290" s="45"/>
      <c r="F290" s="45"/>
      <c r="G290" s="81">
        <v>269</v>
      </c>
    </row>
    <row r="291" spans="1:7" ht="17.25" customHeight="1">
      <c r="A291" s="36"/>
      <c r="B291" s="90" t="s">
        <v>239</v>
      </c>
      <c r="C291" s="91"/>
      <c r="D291" s="53"/>
      <c r="E291" s="36"/>
      <c r="F291" s="36"/>
      <c r="G291" s="290">
        <f>(G290/G289)*100</f>
        <v>67.92929292929293</v>
      </c>
    </row>
    <row r="292" spans="1:7" ht="34.5" customHeight="1">
      <c r="A292" s="100" t="s">
        <v>219</v>
      </c>
      <c r="B292" s="46" t="s">
        <v>384</v>
      </c>
      <c r="C292" s="49">
        <v>1</v>
      </c>
      <c r="D292" s="48">
        <v>412</v>
      </c>
      <c r="E292" s="45" t="s">
        <v>212</v>
      </c>
      <c r="F292" s="45"/>
      <c r="G292" s="44">
        <f>SUM(G296)</f>
        <v>465</v>
      </c>
    </row>
    <row r="293" spans="1:7" ht="16.5" customHeight="1">
      <c r="A293" s="100"/>
      <c r="B293" s="46" t="s">
        <v>553</v>
      </c>
      <c r="C293" s="49"/>
      <c r="D293" s="48"/>
      <c r="E293" s="45"/>
      <c r="F293" s="45"/>
      <c r="G293" s="76">
        <f>SUM(G297)</f>
        <v>298</v>
      </c>
    </row>
    <row r="294" spans="1:7" ht="16.5" customHeight="1">
      <c r="A294" s="100"/>
      <c r="B294" s="46" t="s">
        <v>239</v>
      </c>
      <c r="C294" s="49"/>
      <c r="D294" s="48"/>
      <c r="E294" s="45"/>
      <c r="F294" s="45"/>
      <c r="G294" s="290">
        <f>(G293/G292)*100</f>
        <v>64.08602150537635</v>
      </c>
    </row>
    <row r="295" spans="1:7" ht="16.5" customHeight="1">
      <c r="A295" s="100"/>
      <c r="B295" s="46" t="s">
        <v>6</v>
      </c>
      <c r="C295" s="49"/>
      <c r="D295" s="48"/>
      <c r="E295" s="45"/>
      <c r="F295" s="45"/>
      <c r="G295" s="81"/>
    </row>
    <row r="296" spans="1:7" ht="60.75" customHeight="1">
      <c r="A296" s="100"/>
      <c r="B296" s="41" t="s">
        <v>286</v>
      </c>
      <c r="C296" s="124">
        <v>1</v>
      </c>
      <c r="D296" s="43">
        <v>412</v>
      </c>
      <c r="E296" s="22" t="s">
        <v>212</v>
      </c>
      <c r="F296" s="22"/>
      <c r="G296" s="44">
        <f>SUM(G299)</f>
        <v>465</v>
      </c>
    </row>
    <row r="297" spans="1:7" ht="16.5" customHeight="1">
      <c r="A297" s="100"/>
      <c r="B297" s="46" t="s">
        <v>553</v>
      </c>
      <c r="C297" s="49"/>
      <c r="D297" s="48"/>
      <c r="E297" s="45"/>
      <c r="F297" s="45"/>
      <c r="G297" s="76">
        <f>SUM(G300)</f>
        <v>298</v>
      </c>
    </row>
    <row r="298" spans="1:7" ht="16.5" customHeight="1">
      <c r="A298" s="100"/>
      <c r="B298" s="92" t="s">
        <v>239</v>
      </c>
      <c r="C298" s="93"/>
      <c r="D298" s="68"/>
      <c r="E298" s="69"/>
      <c r="F298" s="69"/>
      <c r="G298" s="290">
        <f>(G297/G296)*100</f>
        <v>64.08602150537635</v>
      </c>
    </row>
    <row r="299" spans="1:7" ht="33" customHeight="1">
      <c r="A299" s="100"/>
      <c r="B299" s="46" t="s">
        <v>281</v>
      </c>
      <c r="C299" s="49">
        <v>1</v>
      </c>
      <c r="D299" s="48">
        <v>412</v>
      </c>
      <c r="E299" s="45" t="s">
        <v>212</v>
      </c>
      <c r="F299" s="45">
        <v>244</v>
      </c>
      <c r="G299" s="116">
        <v>465</v>
      </c>
    </row>
    <row r="300" spans="1:7" ht="17.25" customHeight="1">
      <c r="A300" s="100"/>
      <c r="B300" s="46" t="s">
        <v>553</v>
      </c>
      <c r="C300" s="49"/>
      <c r="D300" s="48"/>
      <c r="E300" s="45"/>
      <c r="F300" s="45"/>
      <c r="G300" s="50">
        <v>298</v>
      </c>
    </row>
    <row r="301" spans="1:7" ht="17.25" customHeight="1">
      <c r="A301" s="101"/>
      <c r="B301" s="90" t="s">
        <v>239</v>
      </c>
      <c r="C301" s="91"/>
      <c r="D301" s="53"/>
      <c r="E301" s="36"/>
      <c r="F301" s="36"/>
      <c r="G301" s="291">
        <f>(G300/G299)*100</f>
        <v>64.08602150537635</v>
      </c>
    </row>
    <row r="302" spans="1:7" ht="16.5" customHeight="1">
      <c r="A302" s="100" t="s">
        <v>220</v>
      </c>
      <c r="B302" s="46" t="s">
        <v>287</v>
      </c>
      <c r="C302" s="49">
        <v>1</v>
      </c>
      <c r="D302" s="48">
        <v>412</v>
      </c>
      <c r="E302" s="45" t="s">
        <v>182</v>
      </c>
      <c r="F302" s="45"/>
      <c r="G302" s="50">
        <f>SUM(G306,G312,G318,G324)</f>
        <v>1520</v>
      </c>
    </row>
    <row r="303" spans="1:7" ht="16.5" customHeight="1">
      <c r="A303" s="100"/>
      <c r="B303" s="46" t="s">
        <v>553</v>
      </c>
      <c r="C303" s="49"/>
      <c r="D303" s="48"/>
      <c r="E303" s="45"/>
      <c r="F303" s="45"/>
      <c r="G303" s="50">
        <f>SUM(G307,G313,G319,G325)</f>
        <v>345</v>
      </c>
    </row>
    <row r="304" spans="1:7" ht="16.5" customHeight="1">
      <c r="A304" s="100"/>
      <c r="B304" s="46" t="s">
        <v>239</v>
      </c>
      <c r="C304" s="49"/>
      <c r="D304" s="48"/>
      <c r="E304" s="45"/>
      <c r="F304" s="45"/>
      <c r="G304" s="290">
        <f>(G303/G302)*100</f>
        <v>22.697368421052634</v>
      </c>
    </row>
    <row r="305" spans="1:7" ht="16.5" customHeight="1">
      <c r="A305" s="100"/>
      <c r="B305" s="46" t="s">
        <v>6</v>
      </c>
      <c r="C305" s="49"/>
      <c r="D305" s="48"/>
      <c r="E305" s="45"/>
      <c r="F305" s="45"/>
      <c r="G305" s="50"/>
    </row>
    <row r="306" spans="1:7" ht="48.75" customHeight="1">
      <c r="A306" s="45"/>
      <c r="B306" s="82" t="s">
        <v>383</v>
      </c>
      <c r="C306" s="124">
        <v>1</v>
      </c>
      <c r="D306" s="22" t="s">
        <v>57</v>
      </c>
      <c r="E306" s="22" t="s">
        <v>161</v>
      </c>
      <c r="F306" s="22"/>
      <c r="G306" s="80">
        <f>SUM(G309)</f>
        <v>625</v>
      </c>
    </row>
    <row r="307" spans="1:7" ht="16.5" customHeight="1">
      <c r="A307" s="45"/>
      <c r="B307" s="66" t="s">
        <v>553</v>
      </c>
      <c r="C307" s="108"/>
      <c r="D307" s="45"/>
      <c r="E307" s="45"/>
      <c r="F307" s="45"/>
      <c r="G307" s="81">
        <f>SUM(G310)</f>
        <v>286</v>
      </c>
    </row>
    <row r="308" spans="1:7" ht="16.5" customHeight="1">
      <c r="A308" s="45"/>
      <c r="B308" s="216" t="s">
        <v>239</v>
      </c>
      <c r="C308" s="218"/>
      <c r="D308" s="69"/>
      <c r="E308" s="69"/>
      <c r="F308" s="69"/>
      <c r="G308" s="290">
        <f>(G307/G306)*100</f>
        <v>45.76</v>
      </c>
    </row>
    <row r="309" spans="1:7" ht="31.5" customHeight="1">
      <c r="A309" s="45"/>
      <c r="B309" s="46" t="s">
        <v>281</v>
      </c>
      <c r="C309" s="108">
        <v>1</v>
      </c>
      <c r="D309" s="45" t="s">
        <v>57</v>
      </c>
      <c r="E309" s="45" t="s">
        <v>161</v>
      </c>
      <c r="F309" s="45">
        <v>244</v>
      </c>
      <c r="G309" s="86">
        <v>625</v>
      </c>
    </row>
    <row r="310" spans="1:7" ht="16.5" customHeight="1">
      <c r="A310" s="45"/>
      <c r="B310" s="46" t="s">
        <v>553</v>
      </c>
      <c r="C310" s="108"/>
      <c r="D310" s="45"/>
      <c r="E310" s="45"/>
      <c r="F310" s="45"/>
      <c r="G310" s="81">
        <v>286</v>
      </c>
    </row>
    <row r="311" spans="1:7" ht="16.5" customHeight="1">
      <c r="A311" s="45"/>
      <c r="B311" s="46" t="s">
        <v>239</v>
      </c>
      <c r="C311" s="108"/>
      <c r="D311" s="45"/>
      <c r="E311" s="45"/>
      <c r="F311" s="45"/>
      <c r="G311" s="290">
        <f>(G310/G309)*100</f>
        <v>45.76</v>
      </c>
    </row>
    <row r="312" spans="1:7" ht="33.75" customHeight="1">
      <c r="A312" s="45"/>
      <c r="B312" s="41" t="s">
        <v>288</v>
      </c>
      <c r="C312" s="128">
        <v>1</v>
      </c>
      <c r="D312" s="224">
        <v>412</v>
      </c>
      <c r="E312" s="22" t="s">
        <v>161</v>
      </c>
      <c r="F312" s="22"/>
      <c r="G312" s="80">
        <f>SUM(G315)</f>
        <v>50</v>
      </c>
    </row>
    <row r="313" spans="1:7" ht="16.5" customHeight="1">
      <c r="A313" s="45"/>
      <c r="B313" s="46" t="s">
        <v>553</v>
      </c>
      <c r="C313" s="108"/>
      <c r="D313" s="182"/>
      <c r="E313" s="45"/>
      <c r="F313" s="45"/>
      <c r="G313" s="81">
        <f>SUM(G316)</f>
        <v>0</v>
      </c>
    </row>
    <row r="314" spans="1:7" ht="16.5" customHeight="1">
      <c r="A314" s="45"/>
      <c r="B314" s="92" t="s">
        <v>239</v>
      </c>
      <c r="C314" s="218"/>
      <c r="D314" s="227"/>
      <c r="E314" s="69"/>
      <c r="F314" s="69"/>
      <c r="G314" s="294">
        <f>(G313/G312)*100</f>
        <v>0</v>
      </c>
    </row>
    <row r="315" spans="1:7" ht="30" customHeight="1">
      <c r="A315" s="45"/>
      <c r="B315" s="46" t="s">
        <v>281</v>
      </c>
      <c r="C315" s="108">
        <v>1</v>
      </c>
      <c r="D315" s="182">
        <v>412</v>
      </c>
      <c r="E315" s="45" t="s">
        <v>161</v>
      </c>
      <c r="F315" s="45">
        <v>244</v>
      </c>
      <c r="G315" s="81">
        <v>50</v>
      </c>
    </row>
    <row r="316" spans="1:7" ht="17.25" customHeight="1">
      <c r="A316" s="45"/>
      <c r="B316" s="46" t="s">
        <v>553</v>
      </c>
      <c r="C316" s="108"/>
      <c r="D316" s="182"/>
      <c r="E316" s="45"/>
      <c r="F316" s="45"/>
      <c r="G316" s="81">
        <v>0</v>
      </c>
    </row>
    <row r="317" spans="1:7" ht="17.25" customHeight="1">
      <c r="A317" s="45"/>
      <c r="B317" s="90" t="s">
        <v>239</v>
      </c>
      <c r="C317" s="104"/>
      <c r="D317" s="94"/>
      <c r="E317" s="36"/>
      <c r="F317" s="36"/>
      <c r="G317" s="290">
        <f>(G316/G315)*100</f>
        <v>0</v>
      </c>
    </row>
    <row r="318" spans="1:7" ht="16.5" customHeight="1">
      <c r="A318" s="45"/>
      <c r="B318" s="41" t="s">
        <v>289</v>
      </c>
      <c r="C318" s="128">
        <v>1</v>
      </c>
      <c r="D318" s="224">
        <v>412</v>
      </c>
      <c r="E318" s="22" t="s">
        <v>161</v>
      </c>
      <c r="F318" s="22"/>
      <c r="G318" s="80">
        <f>SUM(G321)</f>
        <v>14</v>
      </c>
    </row>
    <row r="319" spans="1:7" ht="16.5" customHeight="1">
      <c r="A319" s="45"/>
      <c r="B319" s="46" t="s">
        <v>553</v>
      </c>
      <c r="C319" s="49"/>
      <c r="D319" s="182"/>
      <c r="E319" s="45"/>
      <c r="F319" s="45"/>
      <c r="G319" s="81">
        <f>SUM(G322)</f>
        <v>14</v>
      </c>
    </row>
    <row r="320" spans="1:7" ht="16.5" customHeight="1">
      <c r="A320" s="45"/>
      <c r="B320" s="46" t="s">
        <v>239</v>
      </c>
      <c r="C320" s="49"/>
      <c r="D320" s="182"/>
      <c r="E320" s="45"/>
      <c r="F320" s="45"/>
      <c r="G320" s="290">
        <f>(G319/G318)*100</f>
        <v>100</v>
      </c>
    </row>
    <row r="321" spans="1:7" ht="30" customHeight="1">
      <c r="A321" s="45"/>
      <c r="B321" s="75" t="s">
        <v>281</v>
      </c>
      <c r="C321" s="203">
        <v>1</v>
      </c>
      <c r="D321" s="225">
        <v>412</v>
      </c>
      <c r="E321" s="59" t="s">
        <v>161</v>
      </c>
      <c r="F321" s="59">
        <v>244</v>
      </c>
      <c r="G321" s="86">
        <v>14</v>
      </c>
    </row>
    <row r="322" spans="1:7" ht="17.25" customHeight="1">
      <c r="A322" s="45"/>
      <c r="B322" s="46" t="s">
        <v>553</v>
      </c>
      <c r="C322" s="108"/>
      <c r="D322" s="182"/>
      <c r="E322" s="45"/>
      <c r="F322" s="45"/>
      <c r="G322" s="81">
        <v>14</v>
      </c>
    </row>
    <row r="323" spans="1:7" ht="17.25" customHeight="1">
      <c r="A323" s="45"/>
      <c r="B323" s="46" t="s">
        <v>239</v>
      </c>
      <c r="C323" s="108"/>
      <c r="D323" s="182"/>
      <c r="E323" s="45"/>
      <c r="F323" s="45"/>
      <c r="G323" s="290">
        <f>(G322/G321)*100</f>
        <v>100</v>
      </c>
    </row>
    <row r="324" spans="1:7" ht="60" customHeight="1">
      <c r="A324" s="45"/>
      <c r="B324" s="41" t="s">
        <v>290</v>
      </c>
      <c r="C324" s="128">
        <v>1</v>
      </c>
      <c r="D324" s="224">
        <v>412</v>
      </c>
      <c r="E324" s="22" t="s">
        <v>161</v>
      </c>
      <c r="F324" s="22"/>
      <c r="G324" s="80">
        <f>SUM(G327)</f>
        <v>831</v>
      </c>
    </row>
    <row r="325" spans="1:7" ht="17.25" customHeight="1">
      <c r="A325" s="45"/>
      <c r="B325" s="46" t="s">
        <v>553</v>
      </c>
      <c r="C325" s="108"/>
      <c r="D325" s="182"/>
      <c r="E325" s="45"/>
      <c r="F325" s="45"/>
      <c r="G325" s="81">
        <f>SUM(G328)</f>
        <v>45</v>
      </c>
    </row>
    <row r="326" spans="1:7" ht="17.25" customHeight="1">
      <c r="A326" s="45"/>
      <c r="B326" s="92" t="s">
        <v>239</v>
      </c>
      <c r="C326" s="218"/>
      <c r="D326" s="227"/>
      <c r="E326" s="69"/>
      <c r="F326" s="69"/>
      <c r="G326" s="290">
        <f>(G325/G324)*100</f>
        <v>5.415162454873646</v>
      </c>
    </row>
    <row r="327" spans="1:7" ht="30" customHeight="1">
      <c r="A327" s="45"/>
      <c r="B327" s="46" t="s">
        <v>281</v>
      </c>
      <c r="C327" s="108">
        <v>1</v>
      </c>
      <c r="D327" s="182">
        <v>412</v>
      </c>
      <c r="E327" s="45" t="s">
        <v>161</v>
      </c>
      <c r="F327" s="45">
        <v>244</v>
      </c>
      <c r="G327" s="86">
        <v>831</v>
      </c>
    </row>
    <row r="328" spans="1:7" ht="17.25" customHeight="1">
      <c r="A328" s="45"/>
      <c r="B328" s="46" t="s">
        <v>553</v>
      </c>
      <c r="C328" s="108"/>
      <c r="D328" s="182"/>
      <c r="E328" s="45"/>
      <c r="F328" s="45"/>
      <c r="G328" s="81">
        <v>45</v>
      </c>
    </row>
    <row r="329" spans="1:7" ht="17.25" customHeight="1">
      <c r="A329" s="45"/>
      <c r="B329" s="46" t="s">
        <v>239</v>
      </c>
      <c r="C329" s="108"/>
      <c r="D329" s="182"/>
      <c r="E329" s="45"/>
      <c r="F329" s="45"/>
      <c r="G329" s="290">
        <f>(G328/G327)*100</f>
        <v>5.415162454873646</v>
      </c>
    </row>
    <row r="330" spans="1:7" ht="33.75" customHeight="1">
      <c r="A330" s="56" t="s">
        <v>221</v>
      </c>
      <c r="B330" s="41" t="s">
        <v>291</v>
      </c>
      <c r="C330" s="124">
        <v>1</v>
      </c>
      <c r="D330" s="224">
        <v>412</v>
      </c>
      <c r="E330" s="22" t="s">
        <v>213</v>
      </c>
      <c r="F330" s="22"/>
      <c r="G330" s="80">
        <f>SUM(G333)</f>
        <v>11</v>
      </c>
    </row>
    <row r="331" spans="1:7" ht="16.5" customHeight="1">
      <c r="A331" s="100"/>
      <c r="B331" s="46" t="s">
        <v>553</v>
      </c>
      <c r="C331" s="49"/>
      <c r="D331" s="182"/>
      <c r="E331" s="45"/>
      <c r="F331" s="45"/>
      <c r="G331" s="81">
        <f>SUM(G334)</f>
        <v>0</v>
      </c>
    </row>
    <row r="332" spans="1:7" ht="16.5" customHeight="1">
      <c r="A332" s="100"/>
      <c r="B332" s="92" t="s">
        <v>239</v>
      </c>
      <c r="C332" s="93"/>
      <c r="D332" s="227"/>
      <c r="E332" s="69"/>
      <c r="F332" s="69"/>
      <c r="G332" s="294">
        <f>(G331/G330)*100</f>
        <v>0</v>
      </c>
    </row>
    <row r="333" spans="1:7" ht="28.5" customHeight="1">
      <c r="A333" s="45"/>
      <c r="B333" s="46" t="s">
        <v>281</v>
      </c>
      <c r="C333" s="49">
        <v>1</v>
      </c>
      <c r="D333" s="48">
        <v>412</v>
      </c>
      <c r="E333" s="45" t="s">
        <v>213</v>
      </c>
      <c r="F333" s="45">
        <v>244</v>
      </c>
      <c r="G333" s="81">
        <v>11</v>
      </c>
    </row>
    <row r="334" spans="1:7" ht="16.5" customHeight="1">
      <c r="A334" s="45"/>
      <c r="B334" s="46" t="s">
        <v>553</v>
      </c>
      <c r="C334" s="49"/>
      <c r="D334" s="48"/>
      <c r="E334" s="45"/>
      <c r="F334" s="45"/>
      <c r="G334" s="81">
        <v>0</v>
      </c>
    </row>
    <row r="335" spans="1:7" ht="16.5" customHeight="1">
      <c r="A335" s="45"/>
      <c r="B335" s="46" t="s">
        <v>239</v>
      </c>
      <c r="C335" s="49"/>
      <c r="D335" s="48"/>
      <c r="E335" s="45"/>
      <c r="F335" s="45"/>
      <c r="G335" s="290">
        <f>(G334/G333)*100</f>
        <v>0</v>
      </c>
    </row>
    <row r="336" spans="1:7" ht="77.25" customHeight="1">
      <c r="A336" s="22" t="s">
        <v>592</v>
      </c>
      <c r="B336" s="41" t="s">
        <v>595</v>
      </c>
      <c r="C336" s="124">
        <v>1</v>
      </c>
      <c r="D336" s="184">
        <v>412</v>
      </c>
      <c r="E336" s="22"/>
      <c r="F336" s="22"/>
      <c r="G336" s="297">
        <f>SUM(G340,G346)</f>
        <v>380</v>
      </c>
    </row>
    <row r="337" spans="1:7" ht="17.25" customHeight="1">
      <c r="A337" s="45"/>
      <c r="B337" s="46" t="s">
        <v>553</v>
      </c>
      <c r="C337" s="49"/>
      <c r="D337" s="109"/>
      <c r="E337" s="45"/>
      <c r="F337" s="45"/>
      <c r="G337" s="290">
        <f>SUM(G341,G347)</f>
        <v>0</v>
      </c>
    </row>
    <row r="338" spans="1:7" ht="17.25" customHeight="1">
      <c r="A338" s="45"/>
      <c r="B338" s="46" t="s">
        <v>239</v>
      </c>
      <c r="C338" s="49"/>
      <c r="D338" s="109"/>
      <c r="E338" s="45"/>
      <c r="F338" s="45"/>
      <c r="G338" s="290">
        <f>(G337/G336)*100</f>
        <v>0</v>
      </c>
    </row>
    <row r="339" spans="1:7" ht="17.25" customHeight="1">
      <c r="A339" s="45"/>
      <c r="B339" s="46" t="s">
        <v>169</v>
      </c>
      <c r="C339" s="49"/>
      <c r="D339" s="109"/>
      <c r="E339" s="45"/>
      <c r="F339" s="45"/>
      <c r="G339" s="290"/>
    </row>
    <row r="340" spans="1:7" ht="16.5" customHeight="1">
      <c r="A340" s="45"/>
      <c r="B340" s="41" t="s">
        <v>596</v>
      </c>
      <c r="C340" s="124">
        <v>1</v>
      </c>
      <c r="D340" s="184">
        <v>412</v>
      </c>
      <c r="E340" s="22" t="s">
        <v>593</v>
      </c>
      <c r="F340" s="22"/>
      <c r="G340" s="297">
        <f>SUM(G343)</f>
        <v>118</v>
      </c>
    </row>
    <row r="341" spans="1:7" ht="16.5" customHeight="1">
      <c r="A341" s="45"/>
      <c r="B341" s="46" t="s">
        <v>553</v>
      </c>
      <c r="C341" s="49"/>
      <c r="D341" s="109"/>
      <c r="E341" s="45"/>
      <c r="F341" s="45"/>
      <c r="G341" s="290">
        <f>SUM(G344)</f>
        <v>0</v>
      </c>
    </row>
    <row r="342" spans="1:7" ht="16.5" customHeight="1">
      <c r="A342" s="45"/>
      <c r="B342" s="92" t="s">
        <v>239</v>
      </c>
      <c r="C342" s="93"/>
      <c r="D342" s="219"/>
      <c r="E342" s="69"/>
      <c r="F342" s="69"/>
      <c r="G342" s="294">
        <f>(G341/G340)*100</f>
        <v>0</v>
      </c>
    </row>
    <row r="343" spans="1:7" ht="33" customHeight="1">
      <c r="A343" s="45"/>
      <c r="B343" s="46" t="s">
        <v>589</v>
      </c>
      <c r="C343" s="49">
        <v>1</v>
      </c>
      <c r="D343" s="109">
        <v>412</v>
      </c>
      <c r="E343" s="45" t="s">
        <v>593</v>
      </c>
      <c r="F343" s="45">
        <v>810</v>
      </c>
      <c r="G343" s="290">
        <v>118</v>
      </c>
    </row>
    <row r="344" spans="1:7" ht="17.25" customHeight="1">
      <c r="A344" s="45"/>
      <c r="B344" s="46" t="s">
        <v>553</v>
      </c>
      <c r="C344" s="49"/>
      <c r="D344" s="109"/>
      <c r="E344" s="45"/>
      <c r="F344" s="45"/>
      <c r="G344" s="290">
        <v>0</v>
      </c>
    </row>
    <row r="345" spans="1:7" ht="17.25" customHeight="1">
      <c r="A345" s="45"/>
      <c r="B345" s="46" t="s">
        <v>239</v>
      </c>
      <c r="C345" s="49"/>
      <c r="D345" s="109"/>
      <c r="E345" s="45"/>
      <c r="F345" s="45"/>
      <c r="G345" s="290">
        <f>(G344/G343)*100</f>
        <v>0</v>
      </c>
    </row>
    <row r="346" spans="1:7" ht="17.25" customHeight="1">
      <c r="A346" s="45"/>
      <c r="B346" s="41" t="s">
        <v>597</v>
      </c>
      <c r="C346" s="124">
        <v>1</v>
      </c>
      <c r="D346" s="184">
        <v>412</v>
      </c>
      <c r="E346" s="22" t="s">
        <v>594</v>
      </c>
      <c r="F346" s="22"/>
      <c r="G346" s="297">
        <f>SUM(G349)</f>
        <v>262</v>
      </c>
    </row>
    <row r="347" spans="1:7" ht="17.25" customHeight="1">
      <c r="A347" s="45"/>
      <c r="B347" s="46" t="s">
        <v>553</v>
      </c>
      <c r="C347" s="49"/>
      <c r="D347" s="109"/>
      <c r="E347" s="45"/>
      <c r="F347" s="45"/>
      <c r="G347" s="290">
        <f>SUM(G350)</f>
        <v>0</v>
      </c>
    </row>
    <row r="348" spans="1:7" ht="17.25" customHeight="1">
      <c r="A348" s="45"/>
      <c r="B348" s="92" t="s">
        <v>239</v>
      </c>
      <c r="C348" s="93"/>
      <c r="D348" s="219"/>
      <c r="E348" s="69"/>
      <c r="F348" s="69"/>
      <c r="G348" s="294">
        <f>(G347/G346)*100</f>
        <v>0</v>
      </c>
    </row>
    <row r="349" spans="1:7" ht="33.75" customHeight="1">
      <c r="A349" s="45"/>
      <c r="B349" s="46" t="s">
        <v>589</v>
      </c>
      <c r="C349" s="49">
        <v>1</v>
      </c>
      <c r="D349" s="109">
        <v>412</v>
      </c>
      <c r="E349" s="45" t="s">
        <v>594</v>
      </c>
      <c r="F349" s="45">
        <v>810</v>
      </c>
      <c r="G349" s="290">
        <v>262</v>
      </c>
    </row>
    <row r="350" spans="1:7" ht="16.5" customHeight="1">
      <c r="A350" s="45"/>
      <c r="B350" s="46" t="s">
        <v>553</v>
      </c>
      <c r="C350" s="49"/>
      <c r="D350" s="109"/>
      <c r="E350" s="45"/>
      <c r="F350" s="45"/>
      <c r="G350" s="290">
        <v>0</v>
      </c>
    </row>
    <row r="351" spans="1:7" ht="16.5" customHeight="1">
      <c r="A351" s="45"/>
      <c r="B351" s="46" t="s">
        <v>239</v>
      </c>
      <c r="C351" s="49"/>
      <c r="D351" s="109"/>
      <c r="E351" s="45"/>
      <c r="F351" s="45"/>
      <c r="G351" s="290">
        <f>(G350/G349)*100</f>
        <v>0</v>
      </c>
    </row>
    <row r="352" spans="1:7" ht="49.5" customHeight="1">
      <c r="A352" s="22" t="s">
        <v>588</v>
      </c>
      <c r="B352" s="41" t="s">
        <v>591</v>
      </c>
      <c r="C352" s="124">
        <v>1</v>
      </c>
      <c r="D352" s="184">
        <v>412</v>
      </c>
      <c r="E352" s="22" t="s">
        <v>189</v>
      </c>
      <c r="F352" s="22"/>
      <c r="G352" s="297">
        <f>SUM(G356)</f>
        <v>20</v>
      </c>
    </row>
    <row r="353" spans="1:7" ht="16.5" customHeight="1">
      <c r="A353" s="45"/>
      <c r="B353" s="46" t="s">
        <v>553</v>
      </c>
      <c r="C353" s="49"/>
      <c r="D353" s="109"/>
      <c r="E353" s="45"/>
      <c r="F353" s="45"/>
      <c r="G353" s="290">
        <f>SUM(G357)</f>
        <v>0</v>
      </c>
    </row>
    <row r="354" spans="1:7" ht="16.5" customHeight="1">
      <c r="A354" s="45"/>
      <c r="B354" s="46" t="s">
        <v>239</v>
      </c>
      <c r="C354" s="49"/>
      <c r="D354" s="109"/>
      <c r="E354" s="45"/>
      <c r="F354" s="45"/>
      <c r="G354" s="290">
        <f>(G353/G352)*100</f>
        <v>0</v>
      </c>
    </row>
    <row r="355" spans="1:7" ht="16.5" customHeight="1">
      <c r="A355" s="45"/>
      <c r="B355" s="90" t="s">
        <v>169</v>
      </c>
      <c r="C355" s="91"/>
      <c r="D355" s="230"/>
      <c r="E355" s="36"/>
      <c r="F355" s="36"/>
      <c r="G355" s="291"/>
    </row>
    <row r="356" spans="1:7" ht="94.5" customHeight="1">
      <c r="A356" s="45"/>
      <c r="B356" s="46" t="s">
        <v>590</v>
      </c>
      <c r="C356" s="49">
        <v>1</v>
      </c>
      <c r="D356" s="109">
        <v>412</v>
      </c>
      <c r="E356" s="45" t="s">
        <v>189</v>
      </c>
      <c r="F356" s="45"/>
      <c r="G356" s="290">
        <f>SUM(G359)</f>
        <v>20</v>
      </c>
    </row>
    <row r="357" spans="1:7" ht="16.5" customHeight="1">
      <c r="A357" s="45"/>
      <c r="B357" s="46" t="s">
        <v>553</v>
      </c>
      <c r="C357" s="49"/>
      <c r="D357" s="109"/>
      <c r="E357" s="45"/>
      <c r="F357" s="45"/>
      <c r="G357" s="290">
        <f>SUM(G360)</f>
        <v>0</v>
      </c>
    </row>
    <row r="358" spans="1:7" ht="16.5" customHeight="1">
      <c r="A358" s="45"/>
      <c r="B358" s="92" t="s">
        <v>239</v>
      </c>
      <c r="C358" s="93"/>
      <c r="D358" s="219"/>
      <c r="E358" s="69"/>
      <c r="F358" s="69"/>
      <c r="G358" s="294">
        <f>(G357/G356)*100</f>
        <v>0</v>
      </c>
    </row>
    <row r="359" spans="1:7" ht="31.5" customHeight="1">
      <c r="A359" s="45"/>
      <c r="B359" s="46" t="s">
        <v>589</v>
      </c>
      <c r="C359" s="49">
        <v>1</v>
      </c>
      <c r="D359" s="109">
        <v>412</v>
      </c>
      <c r="E359" s="45" t="s">
        <v>189</v>
      </c>
      <c r="F359" s="45">
        <v>810</v>
      </c>
      <c r="G359" s="290">
        <v>20</v>
      </c>
    </row>
    <row r="360" spans="1:7" ht="16.5" customHeight="1">
      <c r="A360" s="45"/>
      <c r="B360" s="46" t="s">
        <v>553</v>
      </c>
      <c r="C360" s="49"/>
      <c r="D360" s="109"/>
      <c r="E360" s="45"/>
      <c r="F360" s="45"/>
      <c r="G360" s="290">
        <v>0</v>
      </c>
    </row>
    <row r="361" spans="1:7" ht="16.5" customHeight="1" thickBot="1">
      <c r="A361" s="45"/>
      <c r="B361" s="46" t="s">
        <v>239</v>
      </c>
      <c r="C361" s="49"/>
      <c r="D361" s="109"/>
      <c r="E361" s="45"/>
      <c r="F361" s="45"/>
      <c r="G361" s="290">
        <f>(G360/G359)*100</f>
        <v>0</v>
      </c>
    </row>
    <row r="362" spans="1:7" ht="18.75" customHeight="1">
      <c r="A362" s="23" t="s">
        <v>59</v>
      </c>
      <c r="B362" s="24" t="s">
        <v>292</v>
      </c>
      <c r="C362" s="126">
        <v>1</v>
      </c>
      <c r="D362" s="229" t="s">
        <v>60</v>
      </c>
      <c r="E362" s="23"/>
      <c r="F362" s="23"/>
      <c r="G362" s="217">
        <f>SUM(G370,G392,G448,G480)</f>
        <v>47850</v>
      </c>
    </row>
    <row r="363" spans="1:7" ht="16.5" customHeight="1">
      <c r="A363" s="39"/>
      <c r="B363" s="28" t="s">
        <v>553</v>
      </c>
      <c r="C363" s="112"/>
      <c r="D363" s="113"/>
      <c r="E363" s="39"/>
      <c r="F363" s="39"/>
      <c r="G363" s="74">
        <f>SUM(G371,G393,G449,G481)</f>
        <v>17107</v>
      </c>
    </row>
    <row r="364" spans="1:7" ht="16.5" customHeight="1">
      <c r="A364" s="39"/>
      <c r="B364" s="28" t="s">
        <v>239</v>
      </c>
      <c r="C364" s="112"/>
      <c r="D364" s="113"/>
      <c r="E364" s="39"/>
      <c r="F364" s="39"/>
      <c r="G364" s="292">
        <f>(G363/G362)*100</f>
        <v>35.751306165099265</v>
      </c>
    </row>
    <row r="365" spans="1:7" ht="16.5" customHeight="1">
      <c r="A365" s="39"/>
      <c r="B365" s="352" t="s">
        <v>6</v>
      </c>
      <c r="C365" s="112"/>
      <c r="D365" s="113"/>
      <c r="E365" s="39"/>
      <c r="F365" s="39"/>
      <c r="G365" s="292"/>
    </row>
    <row r="366" spans="1:7" ht="16.5" customHeight="1">
      <c r="A366" s="39"/>
      <c r="B366" s="327" t="s">
        <v>550</v>
      </c>
      <c r="C366" s="102"/>
      <c r="D366" s="113"/>
      <c r="E366" s="39"/>
      <c r="F366" s="39"/>
      <c r="G366" s="333">
        <v>150</v>
      </c>
    </row>
    <row r="367" spans="1:7" ht="16.5" customHeight="1">
      <c r="A367" s="39"/>
      <c r="B367" s="352" t="s">
        <v>553</v>
      </c>
      <c r="C367" s="102"/>
      <c r="D367" s="113"/>
      <c r="E367" s="39"/>
      <c r="F367" s="39"/>
      <c r="G367" s="333">
        <v>0</v>
      </c>
    </row>
    <row r="368" spans="1:7" ht="16.5" customHeight="1">
      <c r="A368" s="39"/>
      <c r="B368" s="352" t="s">
        <v>239</v>
      </c>
      <c r="C368" s="102"/>
      <c r="D368" s="113"/>
      <c r="E368" s="39"/>
      <c r="F368" s="39"/>
      <c r="G368" s="333">
        <f>(G367/G366)*100</f>
        <v>0</v>
      </c>
    </row>
    <row r="369" spans="1:7" ht="16.5" customHeight="1">
      <c r="A369" s="39"/>
      <c r="B369" s="198" t="s">
        <v>169</v>
      </c>
      <c r="C369" s="143"/>
      <c r="D369" s="113"/>
      <c r="E369" s="39"/>
      <c r="F369" s="39"/>
      <c r="G369" s="292"/>
    </row>
    <row r="370" spans="1:7" ht="16.5" customHeight="1">
      <c r="A370" s="31" t="s">
        <v>61</v>
      </c>
      <c r="B370" s="37" t="s">
        <v>293</v>
      </c>
      <c r="C370" s="106">
        <v>1</v>
      </c>
      <c r="D370" s="107" t="s">
        <v>62</v>
      </c>
      <c r="E370" s="31" t="s">
        <v>222</v>
      </c>
      <c r="F370" s="31"/>
      <c r="G370" s="38">
        <f>SUM(G374,G380,G386)</f>
        <v>3646</v>
      </c>
    </row>
    <row r="371" spans="1:7" ht="16.5" customHeight="1">
      <c r="A371" s="39"/>
      <c r="B371" s="28" t="s">
        <v>553</v>
      </c>
      <c r="C371" s="112"/>
      <c r="D371" s="113"/>
      <c r="E371" s="39"/>
      <c r="F371" s="39"/>
      <c r="G371" s="74">
        <f>SUM(G375,G381,G387)</f>
        <v>730</v>
      </c>
    </row>
    <row r="372" spans="1:7" ht="16.5" customHeight="1">
      <c r="A372" s="39"/>
      <c r="B372" s="28" t="s">
        <v>239</v>
      </c>
      <c r="C372" s="112"/>
      <c r="D372" s="113"/>
      <c r="E372" s="39"/>
      <c r="F372" s="39"/>
      <c r="G372" s="292">
        <f>(G371/G370)*100</f>
        <v>20.02194185408667</v>
      </c>
    </row>
    <row r="373" spans="1:7" ht="16.5" customHeight="1">
      <c r="A373" s="39"/>
      <c r="B373" s="28" t="s">
        <v>169</v>
      </c>
      <c r="C373" s="112"/>
      <c r="D373" s="113"/>
      <c r="E373" s="39"/>
      <c r="F373" s="39"/>
      <c r="G373" s="114"/>
    </row>
    <row r="374" spans="1:7" ht="17.25" customHeight="1">
      <c r="A374" s="22" t="s">
        <v>202</v>
      </c>
      <c r="B374" s="41" t="s">
        <v>294</v>
      </c>
      <c r="C374" s="128">
        <v>1</v>
      </c>
      <c r="D374" s="184">
        <v>501</v>
      </c>
      <c r="E374" s="22" t="s">
        <v>63</v>
      </c>
      <c r="F374" s="22"/>
      <c r="G374" s="44">
        <f>SUM(G377)</f>
        <v>2726</v>
      </c>
    </row>
    <row r="375" spans="1:7" ht="17.25" customHeight="1">
      <c r="A375" s="45"/>
      <c r="B375" s="46" t="s">
        <v>553</v>
      </c>
      <c r="C375" s="108"/>
      <c r="D375" s="109"/>
      <c r="E375" s="45"/>
      <c r="F375" s="45"/>
      <c r="G375" s="76">
        <f>SUM(G378)</f>
        <v>346</v>
      </c>
    </row>
    <row r="376" spans="1:7" ht="17.25" customHeight="1">
      <c r="A376" s="45"/>
      <c r="B376" s="46" t="s">
        <v>239</v>
      </c>
      <c r="C376" s="108"/>
      <c r="D376" s="109"/>
      <c r="E376" s="45"/>
      <c r="F376" s="45"/>
      <c r="G376" s="290">
        <f>(G375/G374)*100</f>
        <v>12.692589875275129</v>
      </c>
    </row>
    <row r="377" spans="1:7" ht="31.5" customHeight="1">
      <c r="A377" s="45"/>
      <c r="B377" s="75" t="s">
        <v>295</v>
      </c>
      <c r="C377" s="203">
        <v>1</v>
      </c>
      <c r="D377" s="117">
        <v>501</v>
      </c>
      <c r="E377" s="59" t="s">
        <v>63</v>
      </c>
      <c r="F377" s="59">
        <v>244</v>
      </c>
      <c r="G377" s="116">
        <v>2726</v>
      </c>
    </row>
    <row r="378" spans="1:7" ht="16.5" customHeight="1">
      <c r="A378" s="45"/>
      <c r="B378" s="46" t="s">
        <v>553</v>
      </c>
      <c r="C378" s="108"/>
      <c r="D378" s="109"/>
      <c r="E378" s="45"/>
      <c r="F378" s="45"/>
      <c r="G378" s="50">
        <v>346</v>
      </c>
    </row>
    <row r="379" spans="1:7" ht="16.5" customHeight="1">
      <c r="A379" s="45"/>
      <c r="B379" s="46" t="s">
        <v>239</v>
      </c>
      <c r="C379" s="108"/>
      <c r="D379" s="109"/>
      <c r="E379" s="45"/>
      <c r="F379" s="45"/>
      <c r="G379" s="290">
        <f>(G378/G377)*100</f>
        <v>12.692589875275129</v>
      </c>
    </row>
    <row r="380" spans="1:7" ht="33" customHeight="1">
      <c r="A380" s="22" t="s">
        <v>64</v>
      </c>
      <c r="B380" s="41" t="s">
        <v>296</v>
      </c>
      <c r="C380" s="128">
        <v>1</v>
      </c>
      <c r="D380" s="128">
        <v>1</v>
      </c>
      <c r="E380" s="22" t="s">
        <v>63</v>
      </c>
      <c r="F380" s="22"/>
      <c r="G380" s="80">
        <f>SUM(G383)</f>
        <v>60</v>
      </c>
    </row>
    <row r="381" spans="1:7" ht="17.25" customHeight="1">
      <c r="A381" s="45"/>
      <c r="B381" s="46" t="s">
        <v>553</v>
      </c>
      <c r="C381" s="108"/>
      <c r="D381" s="108"/>
      <c r="E381" s="115"/>
      <c r="F381" s="45"/>
      <c r="G381" s="81">
        <f>SUM(G384)</f>
        <v>0</v>
      </c>
    </row>
    <row r="382" spans="1:7" ht="17.25" customHeight="1">
      <c r="A382" s="45"/>
      <c r="B382" s="46" t="s">
        <v>239</v>
      </c>
      <c r="C382" s="108"/>
      <c r="D382" s="108"/>
      <c r="E382" s="115"/>
      <c r="F382" s="45"/>
      <c r="G382" s="290">
        <f>(G381/G380)*100</f>
        <v>0</v>
      </c>
    </row>
    <row r="383" spans="1:7" ht="30" customHeight="1">
      <c r="A383" s="45"/>
      <c r="B383" s="75" t="s">
        <v>295</v>
      </c>
      <c r="C383" s="59"/>
      <c r="D383" s="58">
        <v>501</v>
      </c>
      <c r="E383" s="204" t="s">
        <v>63</v>
      </c>
      <c r="F383" s="59">
        <v>244</v>
      </c>
      <c r="G383" s="86">
        <v>60</v>
      </c>
    </row>
    <row r="384" spans="1:7" ht="16.5" customHeight="1">
      <c r="A384" s="45"/>
      <c r="B384" s="46" t="s">
        <v>553</v>
      </c>
      <c r="C384" s="115"/>
      <c r="D384" s="109"/>
      <c r="E384" s="115"/>
      <c r="F384" s="45"/>
      <c r="G384" s="81">
        <v>0</v>
      </c>
    </row>
    <row r="385" spans="1:7" ht="16.5" customHeight="1">
      <c r="A385" s="36"/>
      <c r="B385" s="90" t="s">
        <v>239</v>
      </c>
      <c r="C385" s="54"/>
      <c r="D385" s="230"/>
      <c r="E385" s="54"/>
      <c r="F385" s="36"/>
      <c r="G385" s="290">
        <f>(G384/G383)*100</f>
        <v>0</v>
      </c>
    </row>
    <row r="386" spans="1:7" s="10" customFormat="1" ht="48" customHeight="1">
      <c r="A386" s="45" t="s">
        <v>172</v>
      </c>
      <c r="B386" s="63" t="s">
        <v>297</v>
      </c>
      <c r="C386" s="108">
        <v>1</v>
      </c>
      <c r="D386" s="111">
        <v>501</v>
      </c>
      <c r="E386" s="45" t="s">
        <v>63</v>
      </c>
      <c r="F386" s="45"/>
      <c r="G386" s="239">
        <f>G389</f>
        <v>860</v>
      </c>
    </row>
    <row r="387" spans="1:7" s="10" customFormat="1" ht="17.25" customHeight="1">
      <c r="A387" s="45"/>
      <c r="B387" s="63" t="s">
        <v>553</v>
      </c>
      <c r="C387" s="108"/>
      <c r="D387" s="111"/>
      <c r="E387" s="45"/>
      <c r="F387" s="45"/>
      <c r="G387" s="50">
        <f>G390</f>
        <v>384</v>
      </c>
    </row>
    <row r="388" spans="1:7" s="10" customFormat="1" ht="17.25" customHeight="1">
      <c r="A388" s="45"/>
      <c r="B388" s="63" t="s">
        <v>239</v>
      </c>
      <c r="C388" s="108"/>
      <c r="D388" s="111"/>
      <c r="E388" s="45"/>
      <c r="F388" s="45"/>
      <c r="G388" s="290">
        <f>(G387/G386)*100</f>
        <v>44.651162790697676</v>
      </c>
    </row>
    <row r="389" spans="1:7" s="10" customFormat="1" ht="31.5" customHeight="1">
      <c r="A389" s="39"/>
      <c r="B389" s="84" t="s">
        <v>298</v>
      </c>
      <c r="C389" s="203">
        <v>1</v>
      </c>
      <c r="D389" s="231">
        <v>501</v>
      </c>
      <c r="E389" s="59" t="s">
        <v>63</v>
      </c>
      <c r="F389" s="59">
        <v>244</v>
      </c>
      <c r="G389" s="116">
        <v>860</v>
      </c>
    </row>
    <row r="390" spans="1:7" s="10" customFormat="1" ht="16.5" customHeight="1">
      <c r="A390" s="39"/>
      <c r="B390" s="63" t="s">
        <v>553</v>
      </c>
      <c r="C390" s="108"/>
      <c r="D390" s="111"/>
      <c r="E390" s="45"/>
      <c r="F390" s="45"/>
      <c r="G390" s="50">
        <v>384</v>
      </c>
    </row>
    <row r="391" spans="1:7" s="10" customFormat="1" ht="16.5" customHeight="1">
      <c r="A391" s="26"/>
      <c r="B391" s="71" t="s">
        <v>239</v>
      </c>
      <c r="C391" s="104"/>
      <c r="D391" s="232"/>
      <c r="E391" s="36"/>
      <c r="F391" s="36"/>
      <c r="G391" s="290">
        <f>(G390/G389)*100</f>
        <v>44.651162790697676</v>
      </c>
    </row>
    <row r="392" spans="1:7" ht="17.25" customHeight="1">
      <c r="A392" s="39" t="s">
        <v>65</v>
      </c>
      <c r="B392" s="28" t="s">
        <v>299</v>
      </c>
      <c r="C392" s="112">
        <v>1</v>
      </c>
      <c r="D392" s="113" t="s">
        <v>66</v>
      </c>
      <c r="E392" s="39" t="s">
        <v>223</v>
      </c>
      <c r="F392" s="39"/>
      <c r="G392" s="38">
        <f>SUM(G396,G402,G412,G418,G424,G430,G436,G442)</f>
        <v>15356</v>
      </c>
    </row>
    <row r="393" spans="1:7" ht="17.25" customHeight="1">
      <c r="A393" s="39"/>
      <c r="B393" s="28" t="s">
        <v>553</v>
      </c>
      <c r="C393" s="112"/>
      <c r="D393" s="113"/>
      <c r="E393" s="39"/>
      <c r="F393" s="39"/>
      <c r="G393" s="74">
        <f>SUM(G397,G403,G413,G419,G425,G431,G437,G443)</f>
        <v>9583</v>
      </c>
    </row>
    <row r="394" spans="1:7" ht="17.25" customHeight="1">
      <c r="A394" s="39"/>
      <c r="B394" s="28" t="s">
        <v>239</v>
      </c>
      <c r="C394" s="112"/>
      <c r="D394" s="113"/>
      <c r="E394" s="39"/>
      <c r="F394" s="39"/>
      <c r="G394" s="292">
        <f>(G393/G392)*100</f>
        <v>62.40557436832509</v>
      </c>
    </row>
    <row r="395" spans="1:7" ht="16.5" customHeight="1">
      <c r="A395" s="39"/>
      <c r="B395" s="28" t="s">
        <v>169</v>
      </c>
      <c r="C395" s="39"/>
      <c r="D395" s="113"/>
      <c r="E395" s="39"/>
      <c r="F395" s="39"/>
      <c r="G395" s="40"/>
    </row>
    <row r="396" spans="1:7" s="11" customFormat="1" ht="33.75" customHeight="1">
      <c r="A396" s="22" t="s">
        <v>67</v>
      </c>
      <c r="B396" s="41" t="s">
        <v>300</v>
      </c>
      <c r="C396" s="128">
        <v>1</v>
      </c>
      <c r="D396" s="214" t="s">
        <v>66</v>
      </c>
      <c r="E396" s="22" t="s">
        <v>68</v>
      </c>
      <c r="F396" s="22"/>
      <c r="G396" s="44">
        <f>SUM(G399)</f>
        <v>2681</v>
      </c>
    </row>
    <row r="397" spans="1:7" s="11" customFormat="1" ht="16.5" customHeight="1">
      <c r="A397" s="45"/>
      <c r="B397" s="46" t="s">
        <v>553</v>
      </c>
      <c r="C397" s="108"/>
      <c r="D397" s="115"/>
      <c r="E397" s="45"/>
      <c r="F397" s="45"/>
      <c r="G397" s="76">
        <f>SUM(G400)</f>
        <v>2430</v>
      </c>
    </row>
    <row r="398" spans="1:7" s="11" customFormat="1" ht="16.5" customHeight="1">
      <c r="A398" s="45"/>
      <c r="B398" s="46" t="s">
        <v>239</v>
      </c>
      <c r="C398" s="108"/>
      <c r="D398" s="115"/>
      <c r="E398" s="45"/>
      <c r="F398" s="45"/>
      <c r="G398" s="290">
        <f>(G397/G396)*100</f>
        <v>90.63782170831779</v>
      </c>
    </row>
    <row r="399" spans="1:7" ht="30" customHeight="1">
      <c r="A399" s="45"/>
      <c r="B399" s="75" t="s">
        <v>281</v>
      </c>
      <c r="C399" s="105">
        <v>1</v>
      </c>
      <c r="D399" s="204" t="s">
        <v>66</v>
      </c>
      <c r="E399" s="59" t="s">
        <v>201</v>
      </c>
      <c r="F399" s="59">
        <v>244</v>
      </c>
      <c r="G399" s="116">
        <v>2681</v>
      </c>
    </row>
    <row r="400" spans="1:7" ht="17.25" customHeight="1">
      <c r="A400" s="45"/>
      <c r="B400" s="46" t="s">
        <v>553</v>
      </c>
      <c r="C400" s="108"/>
      <c r="D400" s="115"/>
      <c r="E400" s="45"/>
      <c r="F400" s="45"/>
      <c r="G400" s="50">
        <v>2430</v>
      </c>
    </row>
    <row r="401" spans="1:7" ht="17.25" customHeight="1">
      <c r="A401" s="36"/>
      <c r="B401" s="90" t="s">
        <v>239</v>
      </c>
      <c r="C401" s="104"/>
      <c r="D401" s="54"/>
      <c r="E401" s="36"/>
      <c r="F401" s="36"/>
      <c r="G401" s="290">
        <f>(G400/G399)*100</f>
        <v>90.63782170831779</v>
      </c>
    </row>
    <row r="402" spans="1:7" ht="30">
      <c r="A402" s="45" t="s">
        <v>69</v>
      </c>
      <c r="B402" s="46" t="s">
        <v>301</v>
      </c>
      <c r="C402" s="108">
        <v>1</v>
      </c>
      <c r="D402" s="115" t="s">
        <v>66</v>
      </c>
      <c r="E402" s="45" t="s">
        <v>70</v>
      </c>
      <c r="F402" s="45"/>
      <c r="G402" s="44">
        <f>SUM(G405)</f>
        <v>9412</v>
      </c>
    </row>
    <row r="403" spans="1:7" ht="16.5" customHeight="1">
      <c r="A403" s="45"/>
      <c r="B403" s="46" t="s">
        <v>553</v>
      </c>
      <c r="C403" s="108"/>
      <c r="D403" s="115"/>
      <c r="E403" s="45"/>
      <c r="F403" s="45"/>
      <c r="G403" s="76">
        <f>SUM(G406)</f>
        <v>6098</v>
      </c>
    </row>
    <row r="404" spans="1:7" ht="16.5" customHeight="1">
      <c r="A404" s="45"/>
      <c r="B404" s="46" t="s">
        <v>239</v>
      </c>
      <c r="C404" s="108"/>
      <c r="D404" s="115"/>
      <c r="E404" s="45"/>
      <c r="F404" s="45"/>
      <c r="G404" s="290">
        <f>(G403/G402)*100</f>
        <v>64.78963025924351</v>
      </c>
    </row>
    <row r="405" spans="1:7" ht="29.25" customHeight="1">
      <c r="A405" s="45"/>
      <c r="B405" s="75" t="s">
        <v>281</v>
      </c>
      <c r="C405" s="105">
        <v>1</v>
      </c>
      <c r="D405" s="204" t="s">
        <v>66</v>
      </c>
      <c r="E405" s="59" t="s">
        <v>70</v>
      </c>
      <c r="F405" s="59">
        <v>244</v>
      </c>
      <c r="G405" s="116">
        <v>9412</v>
      </c>
    </row>
    <row r="406" spans="1:7" ht="17.25" customHeight="1">
      <c r="A406" s="45"/>
      <c r="B406" s="46" t="s">
        <v>553</v>
      </c>
      <c r="C406" s="108"/>
      <c r="D406" s="115"/>
      <c r="E406" s="45"/>
      <c r="F406" s="45"/>
      <c r="G406" s="50">
        <v>6098</v>
      </c>
    </row>
    <row r="407" spans="1:7" ht="17.25" customHeight="1">
      <c r="A407" s="45"/>
      <c r="B407" s="46" t="s">
        <v>239</v>
      </c>
      <c r="C407" s="108"/>
      <c r="D407" s="115"/>
      <c r="E407" s="45"/>
      <c r="F407" s="45"/>
      <c r="G407" s="290">
        <f>(G406/G405)*100</f>
        <v>64.78963025924351</v>
      </c>
    </row>
    <row r="408" spans="1:7" ht="17.25" customHeight="1">
      <c r="A408" s="45"/>
      <c r="B408" s="46" t="s">
        <v>169</v>
      </c>
      <c r="C408" s="108"/>
      <c r="D408" s="115"/>
      <c r="E408" s="45"/>
      <c r="F408" s="45"/>
      <c r="G408" s="290"/>
    </row>
    <row r="409" spans="1:7" ht="17.25" customHeight="1">
      <c r="A409" s="45"/>
      <c r="B409" s="346" t="s">
        <v>550</v>
      </c>
      <c r="C409" s="49"/>
      <c r="D409" s="115"/>
      <c r="E409" s="45"/>
      <c r="F409" s="45"/>
      <c r="G409" s="300">
        <v>150</v>
      </c>
    </row>
    <row r="410" spans="1:7" ht="17.25" customHeight="1">
      <c r="A410" s="45"/>
      <c r="B410" s="346" t="s">
        <v>553</v>
      </c>
      <c r="C410" s="49"/>
      <c r="D410" s="115"/>
      <c r="E410" s="45"/>
      <c r="F410" s="45"/>
      <c r="G410" s="300">
        <v>0</v>
      </c>
    </row>
    <row r="411" spans="1:7" ht="17.25" customHeight="1">
      <c r="A411" s="45"/>
      <c r="B411" s="346" t="s">
        <v>239</v>
      </c>
      <c r="C411" s="358"/>
      <c r="D411" s="359"/>
      <c r="E411" s="359"/>
      <c r="F411" s="359"/>
      <c r="G411" s="300">
        <f>(G410/G409)*100</f>
        <v>0</v>
      </c>
    </row>
    <row r="412" spans="1:7" ht="17.25" customHeight="1">
      <c r="A412" s="22" t="s">
        <v>71</v>
      </c>
      <c r="B412" s="41" t="s">
        <v>302</v>
      </c>
      <c r="C412" s="128">
        <v>1</v>
      </c>
      <c r="D412" s="214" t="s">
        <v>66</v>
      </c>
      <c r="E412" s="22" t="s">
        <v>72</v>
      </c>
      <c r="F412" s="22"/>
      <c r="G412" s="44">
        <f>SUM(G415)</f>
        <v>340</v>
      </c>
    </row>
    <row r="413" spans="1:7" ht="17.25" customHeight="1">
      <c r="A413" s="45"/>
      <c r="B413" s="46" t="s">
        <v>553</v>
      </c>
      <c r="C413" s="108"/>
      <c r="D413" s="115"/>
      <c r="E413" s="45"/>
      <c r="F413" s="115"/>
      <c r="G413" s="76">
        <f>SUM(G416)</f>
        <v>178</v>
      </c>
    </row>
    <row r="414" spans="1:7" ht="17.25" customHeight="1">
      <c r="A414" s="45"/>
      <c r="B414" s="46" t="s">
        <v>239</v>
      </c>
      <c r="C414" s="108"/>
      <c r="D414" s="115"/>
      <c r="E414" s="45"/>
      <c r="F414" s="115"/>
      <c r="G414" s="290">
        <f>(G413/G412)*100</f>
        <v>52.352941176470594</v>
      </c>
    </row>
    <row r="415" spans="1:7" ht="29.25" customHeight="1">
      <c r="A415" s="45"/>
      <c r="B415" s="75" t="s">
        <v>281</v>
      </c>
      <c r="C415" s="105">
        <v>1</v>
      </c>
      <c r="D415" s="204" t="s">
        <v>66</v>
      </c>
      <c r="E415" s="59" t="s">
        <v>72</v>
      </c>
      <c r="F415" s="204">
        <v>244</v>
      </c>
      <c r="G415" s="116">
        <v>340</v>
      </c>
    </row>
    <row r="416" spans="1:7" ht="17.25" customHeight="1">
      <c r="A416" s="45"/>
      <c r="B416" s="46" t="s">
        <v>553</v>
      </c>
      <c r="C416" s="108"/>
      <c r="D416" s="115"/>
      <c r="E416" s="45"/>
      <c r="F416" s="115"/>
      <c r="G416" s="50">
        <v>178</v>
      </c>
    </row>
    <row r="417" spans="1:7" ht="17.25" customHeight="1">
      <c r="A417" s="45"/>
      <c r="B417" s="46" t="s">
        <v>239</v>
      </c>
      <c r="C417" s="108"/>
      <c r="D417" s="115"/>
      <c r="E417" s="45"/>
      <c r="F417" s="115"/>
      <c r="G417" s="290">
        <f>(G416/G415)*100</f>
        <v>52.352941176470594</v>
      </c>
    </row>
    <row r="418" spans="1:7" ht="17.25" customHeight="1">
      <c r="A418" s="22" t="s">
        <v>73</v>
      </c>
      <c r="B418" s="41" t="s">
        <v>303</v>
      </c>
      <c r="C418" s="128">
        <v>1</v>
      </c>
      <c r="D418" s="214" t="s">
        <v>66</v>
      </c>
      <c r="E418" s="22" t="s">
        <v>163</v>
      </c>
      <c r="F418" s="214"/>
      <c r="G418" s="44">
        <f>SUM(G421)</f>
        <v>1838</v>
      </c>
    </row>
    <row r="419" spans="1:7" ht="17.25" customHeight="1">
      <c r="A419" s="45"/>
      <c r="B419" s="46" t="s">
        <v>553</v>
      </c>
      <c r="C419" s="108"/>
      <c r="D419" s="115"/>
      <c r="E419" s="115"/>
      <c r="F419" s="115"/>
      <c r="G419" s="76">
        <f>SUM(G422)</f>
        <v>0</v>
      </c>
    </row>
    <row r="420" spans="1:7" ht="17.25" customHeight="1">
      <c r="A420" s="45"/>
      <c r="B420" s="46" t="s">
        <v>239</v>
      </c>
      <c r="C420" s="108"/>
      <c r="D420" s="115"/>
      <c r="E420" s="115"/>
      <c r="F420" s="115"/>
      <c r="G420" s="290">
        <f>(G419/G418)*100</f>
        <v>0</v>
      </c>
    </row>
    <row r="421" spans="1:7" ht="30.75" customHeight="1">
      <c r="A421" s="45"/>
      <c r="B421" s="75" t="s">
        <v>281</v>
      </c>
      <c r="C421" s="105">
        <v>1</v>
      </c>
      <c r="D421" s="204" t="s">
        <v>66</v>
      </c>
      <c r="E421" s="204" t="s">
        <v>163</v>
      </c>
      <c r="F421" s="204">
        <v>244</v>
      </c>
      <c r="G421" s="116">
        <v>1838</v>
      </c>
    </row>
    <row r="422" spans="1:7" ht="16.5" customHeight="1">
      <c r="A422" s="45"/>
      <c r="B422" s="46" t="s">
        <v>553</v>
      </c>
      <c r="C422" s="108"/>
      <c r="D422" s="115"/>
      <c r="E422" s="115"/>
      <c r="F422" s="115"/>
      <c r="G422" s="50">
        <v>0</v>
      </c>
    </row>
    <row r="423" spans="1:7" ht="16.5" customHeight="1">
      <c r="A423" s="45"/>
      <c r="B423" s="90" t="s">
        <v>239</v>
      </c>
      <c r="C423" s="104"/>
      <c r="D423" s="54"/>
      <c r="E423" s="54"/>
      <c r="F423" s="54"/>
      <c r="G423" s="290">
        <f>(G422/G421)*100</f>
        <v>0</v>
      </c>
    </row>
    <row r="424" spans="1:7" ht="16.5" customHeight="1">
      <c r="A424" s="22" t="s">
        <v>75</v>
      </c>
      <c r="B424" s="46" t="s">
        <v>304</v>
      </c>
      <c r="C424" s="108">
        <v>1</v>
      </c>
      <c r="D424" s="115" t="s">
        <v>66</v>
      </c>
      <c r="E424" s="115" t="s">
        <v>74</v>
      </c>
      <c r="F424" s="115"/>
      <c r="G424" s="44">
        <f>SUM(G427)</f>
        <v>160</v>
      </c>
    </row>
    <row r="425" spans="1:7" ht="16.5" customHeight="1">
      <c r="A425" s="45"/>
      <c r="B425" s="46" t="s">
        <v>553</v>
      </c>
      <c r="C425" s="108"/>
      <c r="D425" s="115"/>
      <c r="E425" s="115"/>
      <c r="F425" s="115"/>
      <c r="G425" s="76">
        <f>SUM(G428)</f>
        <v>88</v>
      </c>
    </row>
    <row r="426" spans="1:7" ht="16.5" customHeight="1">
      <c r="A426" s="45"/>
      <c r="B426" s="46" t="s">
        <v>239</v>
      </c>
      <c r="C426" s="108"/>
      <c r="D426" s="115"/>
      <c r="E426" s="115"/>
      <c r="F426" s="115"/>
      <c r="G426" s="290">
        <f>(G425/G424)*100</f>
        <v>55.00000000000001</v>
      </c>
    </row>
    <row r="427" spans="1:7" ht="28.5" customHeight="1">
      <c r="A427" s="45"/>
      <c r="B427" s="75" t="s">
        <v>281</v>
      </c>
      <c r="C427" s="105">
        <v>1</v>
      </c>
      <c r="D427" s="117">
        <v>503</v>
      </c>
      <c r="E427" s="59" t="s">
        <v>74</v>
      </c>
      <c r="F427" s="204">
        <v>244</v>
      </c>
      <c r="G427" s="116">
        <v>160</v>
      </c>
    </row>
    <row r="428" spans="1:7" ht="16.5" customHeight="1">
      <c r="A428" s="45"/>
      <c r="B428" s="46" t="s">
        <v>553</v>
      </c>
      <c r="C428" s="108"/>
      <c r="D428" s="109"/>
      <c r="E428" s="45"/>
      <c r="F428" s="115"/>
      <c r="G428" s="50">
        <v>88</v>
      </c>
    </row>
    <row r="429" spans="1:7" ht="16.5" customHeight="1">
      <c r="A429" s="45"/>
      <c r="B429" s="46" t="s">
        <v>239</v>
      </c>
      <c r="C429" s="108"/>
      <c r="D429" s="109"/>
      <c r="E429" s="45"/>
      <c r="F429" s="115"/>
      <c r="G429" s="290">
        <f>(G428/G427)*100</f>
        <v>55.00000000000001</v>
      </c>
    </row>
    <row r="430" spans="1:7" ht="16.5" customHeight="1">
      <c r="A430" s="22" t="s">
        <v>76</v>
      </c>
      <c r="B430" s="41" t="s">
        <v>305</v>
      </c>
      <c r="C430" s="128">
        <v>1</v>
      </c>
      <c r="D430" s="214" t="s">
        <v>66</v>
      </c>
      <c r="E430" s="22" t="s">
        <v>74</v>
      </c>
      <c r="F430" s="214"/>
      <c r="G430" s="44">
        <f>G433</f>
        <v>395</v>
      </c>
    </row>
    <row r="431" spans="1:7" ht="16.5" customHeight="1">
      <c r="A431" s="45"/>
      <c r="B431" s="46" t="s">
        <v>553</v>
      </c>
      <c r="C431" s="108"/>
      <c r="D431" s="115"/>
      <c r="E431" s="45"/>
      <c r="F431" s="115"/>
      <c r="G431" s="76">
        <f>G434</f>
        <v>324</v>
      </c>
    </row>
    <row r="432" spans="1:7" ht="16.5" customHeight="1">
      <c r="A432" s="45"/>
      <c r="B432" s="92" t="s">
        <v>239</v>
      </c>
      <c r="C432" s="218"/>
      <c r="D432" s="220"/>
      <c r="E432" s="69"/>
      <c r="F432" s="220"/>
      <c r="G432" s="294">
        <f>(G431/G430)*100</f>
        <v>82.02531645569621</v>
      </c>
    </row>
    <row r="433" spans="1:7" ht="30" customHeight="1">
      <c r="A433" s="45"/>
      <c r="B433" s="46" t="s">
        <v>281</v>
      </c>
      <c r="C433" s="49">
        <v>1</v>
      </c>
      <c r="D433" s="115" t="s">
        <v>66</v>
      </c>
      <c r="E433" s="45" t="s">
        <v>74</v>
      </c>
      <c r="F433" s="115">
        <v>244</v>
      </c>
      <c r="G433" s="50">
        <v>395</v>
      </c>
    </row>
    <row r="434" spans="1:7" ht="17.25" customHeight="1">
      <c r="A434" s="45"/>
      <c r="B434" s="46" t="s">
        <v>553</v>
      </c>
      <c r="C434" s="108"/>
      <c r="D434" s="115"/>
      <c r="E434" s="45"/>
      <c r="F434" s="115"/>
      <c r="G434" s="50">
        <v>324</v>
      </c>
    </row>
    <row r="435" spans="1:7" ht="16.5" customHeight="1">
      <c r="A435" s="36"/>
      <c r="B435" s="90" t="s">
        <v>239</v>
      </c>
      <c r="C435" s="104"/>
      <c r="D435" s="54"/>
      <c r="E435" s="36"/>
      <c r="F435" s="54"/>
      <c r="G435" s="290">
        <f>(G434/G433)*100</f>
        <v>82.02531645569621</v>
      </c>
    </row>
    <row r="436" spans="1:7" ht="48.75" customHeight="1">
      <c r="A436" s="45" t="s">
        <v>77</v>
      </c>
      <c r="B436" s="46" t="s">
        <v>306</v>
      </c>
      <c r="C436" s="108">
        <v>1</v>
      </c>
      <c r="D436" s="115" t="s">
        <v>66</v>
      </c>
      <c r="E436" s="45" t="s">
        <v>27</v>
      </c>
      <c r="F436" s="45"/>
      <c r="G436" s="80">
        <f>SUM(G439)</f>
        <v>330</v>
      </c>
    </row>
    <row r="437" spans="1:7" ht="16.5" customHeight="1">
      <c r="A437" s="45"/>
      <c r="B437" s="46" t="s">
        <v>553</v>
      </c>
      <c r="C437" s="108"/>
      <c r="D437" s="115"/>
      <c r="E437" s="45"/>
      <c r="F437" s="45"/>
      <c r="G437" s="81">
        <f>SUM(G440)</f>
        <v>330</v>
      </c>
    </row>
    <row r="438" spans="1:7" ht="16.5" customHeight="1">
      <c r="A438" s="45"/>
      <c r="B438" s="46" t="s">
        <v>239</v>
      </c>
      <c r="C438" s="108"/>
      <c r="D438" s="115"/>
      <c r="E438" s="45"/>
      <c r="F438" s="45"/>
      <c r="G438" s="290">
        <f>(G437/G436)*100</f>
        <v>100</v>
      </c>
    </row>
    <row r="439" spans="1:7" ht="29.25" customHeight="1">
      <c r="A439" s="45"/>
      <c r="B439" s="75" t="s">
        <v>281</v>
      </c>
      <c r="C439" s="105">
        <v>1</v>
      </c>
      <c r="D439" s="117">
        <v>503</v>
      </c>
      <c r="E439" s="59" t="s">
        <v>27</v>
      </c>
      <c r="F439" s="59">
        <v>244</v>
      </c>
      <c r="G439" s="86">
        <v>330</v>
      </c>
    </row>
    <row r="440" spans="1:7" ht="17.25" customHeight="1">
      <c r="A440" s="45"/>
      <c r="B440" s="46" t="s">
        <v>553</v>
      </c>
      <c r="C440" s="108"/>
      <c r="D440" s="109"/>
      <c r="E440" s="45"/>
      <c r="F440" s="45"/>
      <c r="G440" s="81">
        <v>330</v>
      </c>
    </row>
    <row r="441" spans="1:7" ht="17.25" customHeight="1">
      <c r="A441" s="45"/>
      <c r="B441" s="46" t="s">
        <v>239</v>
      </c>
      <c r="C441" s="108"/>
      <c r="D441" s="109"/>
      <c r="E441" s="45"/>
      <c r="F441" s="45"/>
      <c r="G441" s="290">
        <f>(G440/G439)*100</f>
        <v>100</v>
      </c>
    </row>
    <row r="442" spans="1:7" ht="33" customHeight="1">
      <c r="A442" s="56" t="s">
        <v>224</v>
      </c>
      <c r="B442" s="41" t="s">
        <v>307</v>
      </c>
      <c r="C442" s="128">
        <v>1</v>
      </c>
      <c r="D442" s="184">
        <v>503</v>
      </c>
      <c r="E442" s="307" t="s">
        <v>74</v>
      </c>
      <c r="F442" s="22"/>
      <c r="G442" s="44">
        <f>SUM(G445)</f>
        <v>200</v>
      </c>
    </row>
    <row r="443" spans="1:7" ht="17.25" customHeight="1">
      <c r="A443" s="100"/>
      <c r="B443" s="46" t="s">
        <v>553</v>
      </c>
      <c r="C443" s="108"/>
      <c r="D443" s="109"/>
      <c r="E443" s="308"/>
      <c r="F443" s="45"/>
      <c r="G443" s="76">
        <f>SUM(G446)</f>
        <v>135</v>
      </c>
    </row>
    <row r="444" spans="1:7" ht="17.25" customHeight="1">
      <c r="A444" s="100"/>
      <c r="B444" s="46" t="s">
        <v>239</v>
      </c>
      <c r="C444" s="108"/>
      <c r="D444" s="109"/>
      <c r="E444" s="308"/>
      <c r="F444" s="45"/>
      <c r="G444" s="290">
        <f>(G443/G442)*100</f>
        <v>67.5</v>
      </c>
    </row>
    <row r="445" spans="1:7" ht="33" customHeight="1">
      <c r="A445" s="39"/>
      <c r="B445" s="75" t="s">
        <v>281</v>
      </c>
      <c r="C445" s="105">
        <v>1</v>
      </c>
      <c r="D445" s="117">
        <v>503</v>
      </c>
      <c r="E445" s="59" t="s">
        <v>74</v>
      </c>
      <c r="F445" s="59">
        <v>244</v>
      </c>
      <c r="G445" s="116">
        <v>200</v>
      </c>
    </row>
    <row r="446" spans="1:7" ht="17.25" customHeight="1">
      <c r="A446" s="39"/>
      <c r="B446" s="46" t="s">
        <v>553</v>
      </c>
      <c r="C446" s="108"/>
      <c r="D446" s="109"/>
      <c r="E446" s="115"/>
      <c r="F446" s="45"/>
      <c r="G446" s="50">
        <v>135</v>
      </c>
    </row>
    <row r="447" spans="1:7" ht="17.25" customHeight="1">
      <c r="A447" s="39"/>
      <c r="B447" s="46" t="s">
        <v>239</v>
      </c>
      <c r="C447" s="108"/>
      <c r="D447" s="109"/>
      <c r="E447" s="115"/>
      <c r="F447" s="45"/>
      <c r="G447" s="290">
        <f>(G446/G445)*100</f>
        <v>67.5</v>
      </c>
    </row>
    <row r="448" spans="1:7" ht="17.25" customHeight="1">
      <c r="A448" s="31" t="s">
        <v>446</v>
      </c>
      <c r="B448" s="37" t="s">
        <v>447</v>
      </c>
      <c r="C448" s="89">
        <v>1</v>
      </c>
      <c r="D448" s="233">
        <v>502</v>
      </c>
      <c r="E448" s="107"/>
      <c r="F448" s="31"/>
      <c r="G448" s="298">
        <f>SUM(G452,G458)</f>
        <v>28108</v>
      </c>
    </row>
    <row r="449" spans="1:7" ht="17.25" customHeight="1">
      <c r="A449" s="39"/>
      <c r="B449" s="28" t="s">
        <v>553</v>
      </c>
      <c r="C449" s="112"/>
      <c r="D449" s="183"/>
      <c r="E449" s="113"/>
      <c r="F449" s="39"/>
      <c r="G449" s="292">
        <f>SUM(G453,G459)</f>
        <v>6794</v>
      </c>
    </row>
    <row r="450" spans="1:7" ht="17.25" customHeight="1">
      <c r="A450" s="39"/>
      <c r="B450" s="28" t="s">
        <v>239</v>
      </c>
      <c r="C450" s="112"/>
      <c r="D450" s="183"/>
      <c r="E450" s="113"/>
      <c r="F450" s="39"/>
      <c r="G450" s="292">
        <f>(G449/G448)*100</f>
        <v>24.171054504055785</v>
      </c>
    </row>
    <row r="451" spans="1:7" ht="17.25" customHeight="1">
      <c r="A451" s="39"/>
      <c r="B451" s="28" t="s">
        <v>169</v>
      </c>
      <c r="C451" s="108"/>
      <c r="D451" s="109"/>
      <c r="E451" s="115"/>
      <c r="F451" s="45"/>
      <c r="G451" s="290"/>
    </row>
    <row r="452" spans="1:7" ht="110.25" customHeight="1">
      <c r="A452" s="56" t="s">
        <v>448</v>
      </c>
      <c r="B452" s="41" t="s">
        <v>521</v>
      </c>
      <c r="C452" s="128">
        <v>1</v>
      </c>
      <c r="D452" s="184">
        <v>502</v>
      </c>
      <c r="E452" s="214" t="s">
        <v>450</v>
      </c>
      <c r="F452" s="22"/>
      <c r="G452" s="297">
        <f>SUM(G455)</f>
        <v>6700</v>
      </c>
    </row>
    <row r="453" spans="1:7" ht="16.5" customHeight="1">
      <c r="A453" s="100"/>
      <c r="B453" s="46" t="s">
        <v>553</v>
      </c>
      <c r="C453" s="108"/>
      <c r="D453" s="109"/>
      <c r="E453" s="115"/>
      <c r="F453" s="45"/>
      <c r="G453" s="290">
        <f>SUM(G456)</f>
        <v>6700</v>
      </c>
    </row>
    <row r="454" spans="1:7" ht="17.25" customHeight="1">
      <c r="A454" s="100"/>
      <c r="B454" s="92" t="s">
        <v>239</v>
      </c>
      <c r="C454" s="218"/>
      <c r="D454" s="219"/>
      <c r="E454" s="220"/>
      <c r="F454" s="69"/>
      <c r="G454" s="294">
        <f>(G453/G452)*100</f>
        <v>100</v>
      </c>
    </row>
    <row r="455" spans="1:7" ht="34.5" customHeight="1">
      <c r="A455" s="45"/>
      <c r="B455" s="46" t="s">
        <v>449</v>
      </c>
      <c r="C455" s="108">
        <v>1</v>
      </c>
      <c r="D455" s="109">
        <v>502</v>
      </c>
      <c r="E455" s="115" t="s">
        <v>450</v>
      </c>
      <c r="F455" s="45">
        <v>244</v>
      </c>
      <c r="G455" s="290">
        <v>6700</v>
      </c>
    </row>
    <row r="456" spans="1:7" ht="17.25" customHeight="1">
      <c r="A456" s="45"/>
      <c r="B456" s="46" t="s">
        <v>553</v>
      </c>
      <c r="C456" s="108"/>
      <c r="D456" s="109"/>
      <c r="E456" s="115"/>
      <c r="F456" s="45"/>
      <c r="G456" s="290">
        <v>6700</v>
      </c>
    </row>
    <row r="457" spans="1:7" ht="17.25" customHeight="1" thickBot="1">
      <c r="A457" s="122"/>
      <c r="B457" s="119" t="s">
        <v>239</v>
      </c>
      <c r="C457" s="234"/>
      <c r="D457" s="121"/>
      <c r="E457" s="235"/>
      <c r="F457" s="122"/>
      <c r="G457" s="295">
        <f>(G456/G455)*100</f>
        <v>100</v>
      </c>
    </row>
    <row r="458" spans="1:7" ht="34.5" customHeight="1">
      <c r="A458" s="45" t="s">
        <v>558</v>
      </c>
      <c r="B458" s="46" t="s">
        <v>557</v>
      </c>
      <c r="C458" s="108">
        <v>1</v>
      </c>
      <c r="D458" s="109">
        <v>502</v>
      </c>
      <c r="E458" s="115"/>
      <c r="F458" s="45"/>
      <c r="G458" s="290">
        <f>SUM(G462,G468,G474)</f>
        <v>21408</v>
      </c>
    </row>
    <row r="459" spans="1:7" ht="16.5" customHeight="1">
      <c r="A459" s="45"/>
      <c r="B459" s="46" t="s">
        <v>553</v>
      </c>
      <c r="C459" s="108"/>
      <c r="D459" s="109"/>
      <c r="E459" s="115"/>
      <c r="F459" s="45"/>
      <c r="G459" s="290">
        <f>SUM(G463,G469,G475)</f>
        <v>94</v>
      </c>
    </row>
    <row r="460" spans="1:7" ht="16.5" customHeight="1">
      <c r="A460" s="45"/>
      <c r="B460" s="46" t="s">
        <v>239</v>
      </c>
      <c r="C460" s="108"/>
      <c r="D460" s="109"/>
      <c r="E460" s="115"/>
      <c r="F460" s="45"/>
      <c r="G460" s="290">
        <f>(G459/G458)*100</f>
        <v>0.4390881913303438</v>
      </c>
    </row>
    <row r="461" spans="1:7" ht="16.5" customHeight="1">
      <c r="A461" s="45"/>
      <c r="B461" s="46" t="s">
        <v>169</v>
      </c>
      <c r="C461" s="108"/>
      <c r="D461" s="109"/>
      <c r="E461" s="115"/>
      <c r="F461" s="45"/>
      <c r="G461" s="290"/>
    </row>
    <row r="462" spans="1:7" ht="81" customHeight="1">
      <c r="A462" s="45"/>
      <c r="B462" s="41" t="s">
        <v>556</v>
      </c>
      <c r="C462" s="128">
        <v>1</v>
      </c>
      <c r="D462" s="184">
        <v>502</v>
      </c>
      <c r="E462" s="214" t="s">
        <v>559</v>
      </c>
      <c r="F462" s="22"/>
      <c r="G462" s="297">
        <f>SUM(G465)</f>
        <v>16736</v>
      </c>
    </row>
    <row r="463" spans="1:7" ht="17.25" customHeight="1">
      <c r="A463" s="45"/>
      <c r="B463" s="46" t="s">
        <v>553</v>
      </c>
      <c r="C463" s="108"/>
      <c r="D463" s="109"/>
      <c r="E463" s="115"/>
      <c r="F463" s="45"/>
      <c r="G463" s="290">
        <f>SUM(G466)</f>
        <v>0</v>
      </c>
    </row>
    <row r="464" spans="1:7" ht="17.25" customHeight="1">
      <c r="A464" s="45"/>
      <c r="B464" s="92" t="s">
        <v>239</v>
      </c>
      <c r="C464" s="218"/>
      <c r="D464" s="219"/>
      <c r="E464" s="220"/>
      <c r="F464" s="69"/>
      <c r="G464" s="294">
        <f>(G463/G462)*100</f>
        <v>0</v>
      </c>
    </row>
    <row r="465" spans="1:7" ht="33.75" customHeight="1">
      <c r="A465" s="45"/>
      <c r="B465" s="46" t="s">
        <v>449</v>
      </c>
      <c r="C465" s="108">
        <v>1</v>
      </c>
      <c r="D465" s="109">
        <v>502</v>
      </c>
      <c r="E465" s="115" t="s">
        <v>559</v>
      </c>
      <c r="F465" s="45">
        <v>244</v>
      </c>
      <c r="G465" s="290">
        <v>16736</v>
      </c>
    </row>
    <row r="466" spans="1:7" ht="16.5" customHeight="1">
      <c r="A466" s="45"/>
      <c r="B466" s="46" t="s">
        <v>553</v>
      </c>
      <c r="C466" s="108"/>
      <c r="D466" s="109"/>
      <c r="E466" s="115"/>
      <c r="F466" s="45"/>
      <c r="G466" s="290">
        <v>0</v>
      </c>
    </row>
    <row r="467" spans="1:7" ht="16.5" customHeight="1">
      <c r="A467" s="45"/>
      <c r="B467" s="46" t="s">
        <v>239</v>
      </c>
      <c r="C467" s="108"/>
      <c r="D467" s="109"/>
      <c r="E467" s="115"/>
      <c r="F467" s="45"/>
      <c r="G467" s="290">
        <f>(G466/G465)*100</f>
        <v>0</v>
      </c>
    </row>
    <row r="468" spans="1:7" ht="63" customHeight="1">
      <c r="A468" s="45"/>
      <c r="B468" s="41" t="s">
        <v>555</v>
      </c>
      <c r="C468" s="128">
        <v>1</v>
      </c>
      <c r="D468" s="184">
        <v>502</v>
      </c>
      <c r="E468" s="214" t="s">
        <v>560</v>
      </c>
      <c r="F468" s="22"/>
      <c r="G468" s="297">
        <f>SUM(G471)</f>
        <v>4272</v>
      </c>
    </row>
    <row r="469" spans="1:7" ht="17.25" customHeight="1">
      <c r="A469" s="45"/>
      <c r="B469" s="46" t="s">
        <v>553</v>
      </c>
      <c r="C469" s="108"/>
      <c r="D469" s="109"/>
      <c r="E469" s="115"/>
      <c r="F469" s="45"/>
      <c r="G469" s="290">
        <f>SUM(G472)</f>
        <v>0</v>
      </c>
    </row>
    <row r="470" spans="1:7" ht="17.25" customHeight="1">
      <c r="A470" s="45"/>
      <c r="B470" s="92" t="s">
        <v>239</v>
      </c>
      <c r="C470" s="218"/>
      <c r="D470" s="219"/>
      <c r="E470" s="220"/>
      <c r="F470" s="69"/>
      <c r="G470" s="294">
        <f>(G469/G468)*100</f>
        <v>0</v>
      </c>
    </row>
    <row r="471" spans="1:7" ht="31.5" customHeight="1">
      <c r="A471" s="45"/>
      <c r="B471" s="46" t="s">
        <v>449</v>
      </c>
      <c r="C471" s="108">
        <v>1</v>
      </c>
      <c r="D471" s="109">
        <v>502</v>
      </c>
      <c r="E471" s="115" t="s">
        <v>560</v>
      </c>
      <c r="F471" s="45">
        <v>244</v>
      </c>
      <c r="G471" s="290">
        <v>4272</v>
      </c>
    </row>
    <row r="472" spans="1:7" ht="16.5" customHeight="1">
      <c r="A472" s="45"/>
      <c r="B472" s="46" t="s">
        <v>553</v>
      </c>
      <c r="C472" s="108"/>
      <c r="D472" s="109"/>
      <c r="E472" s="115"/>
      <c r="F472" s="45"/>
      <c r="G472" s="290">
        <v>0</v>
      </c>
    </row>
    <row r="473" spans="1:7" ht="16.5" customHeight="1">
      <c r="A473" s="45"/>
      <c r="B473" s="46" t="s">
        <v>239</v>
      </c>
      <c r="C473" s="108"/>
      <c r="D473" s="109"/>
      <c r="E473" s="115"/>
      <c r="F473" s="45"/>
      <c r="G473" s="290">
        <f>(G472/G471)*100</f>
        <v>0</v>
      </c>
    </row>
    <row r="474" spans="1:7" ht="60.75" customHeight="1">
      <c r="A474" s="45"/>
      <c r="B474" s="41" t="s">
        <v>602</v>
      </c>
      <c r="C474" s="128">
        <v>1</v>
      </c>
      <c r="D474" s="184">
        <v>502</v>
      </c>
      <c r="E474" s="214" t="s">
        <v>560</v>
      </c>
      <c r="F474" s="22"/>
      <c r="G474" s="297">
        <f>SUM(G477)</f>
        <v>400</v>
      </c>
    </row>
    <row r="475" spans="1:7" ht="16.5" customHeight="1">
      <c r="A475" s="45"/>
      <c r="B475" s="46" t="s">
        <v>553</v>
      </c>
      <c r="C475" s="108"/>
      <c r="D475" s="109"/>
      <c r="E475" s="115"/>
      <c r="F475" s="45"/>
      <c r="G475" s="290">
        <f>SUM(G478)</f>
        <v>94</v>
      </c>
    </row>
    <row r="476" spans="1:7" ht="16.5" customHeight="1">
      <c r="A476" s="45"/>
      <c r="B476" s="92" t="s">
        <v>239</v>
      </c>
      <c r="C476" s="218"/>
      <c r="D476" s="219"/>
      <c r="E476" s="220"/>
      <c r="F476" s="69"/>
      <c r="G476" s="294">
        <f>(G475/G474)*100</f>
        <v>23.5</v>
      </c>
    </row>
    <row r="477" spans="1:7" ht="29.25" customHeight="1">
      <c r="A477" s="45"/>
      <c r="B477" s="46" t="s">
        <v>449</v>
      </c>
      <c r="C477" s="108">
        <v>1</v>
      </c>
      <c r="D477" s="109">
        <v>502</v>
      </c>
      <c r="E477" s="115" t="s">
        <v>560</v>
      </c>
      <c r="F477" s="45">
        <v>244</v>
      </c>
      <c r="G477" s="290">
        <v>400</v>
      </c>
    </row>
    <row r="478" spans="1:7" ht="17.25" customHeight="1">
      <c r="A478" s="45"/>
      <c r="B478" s="46" t="s">
        <v>553</v>
      </c>
      <c r="C478" s="108"/>
      <c r="D478" s="109"/>
      <c r="E478" s="115"/>
      <c r="F478" s="45"/>
      <c r="G478" s="290">
        <v>94</v>
      </c>
    </row>
    <row r="479" spans="1:7" ht="17.25" customHeight="1">
      <c r="A479" s="45"/>
      <c r="B479" s="46" t="s">
        <v>239</v>
      </c>
      <c r="C479" s="108"/>
      <c r="D479" s="109"/>
      <c r="E479" s="115"/>
      <c r="F479" s="45"/>
      <c r="G479" s="290">
        <f>(G478/G477)*100</f>
        <v>23.5</v>
      </c>
    </row>
    <row r="480" spans="1:7" ht="17.25" customHeight="1">
      <c r="A480" s="22" t="s">
        <v>598</v>
      </c>
      <c r="B480" s="41" t="s">
        <v>599</v>
      </c>
      <c r="C480" s="128">
        <v>1</v>
      </c>
      <c r="D480" s="184">
        <v>505</v>
      </c>
      <c r="E480" s="214"/>
      <c r="F480" s="22"/>
      <c r="G480" s="297">
        <f>SUM(G483)</f>
        <v>740</v>
      </c>
    </row>
    <row r="481" spans="1:7" ht="17.25" customHeight="1">
      <c r="A481" s="45"/>
      <c r="B481" s="46" t="s">
        <v>553</v>
      </c>
      <c r="C481" s="108"/>
      <c r="D481" s="109"/>
      <c r="E481" s="115"/>
      <c r="F481" s="45"/>
      <c r="G481" s="290">
        <f>SUM(G484)</f>
        <v>0</v>
      </c>
    </row>
    <row r="482" spans="1:7" ht="17.25" customHeight="1">
      <c r="A482" s="45"/>
      <c r="B482" s="46" t="s">
        <v>239</v>
      </c>
      <c r="C482" s="108"/>
      <c r="D482" s="109"/>
      <c r="E482" s="115"/>
      <c r="F482" s="45"/>
      <c r="G482" s="290">
        <f>(G481/G480)*100</f>
        <v>0</v>
      </c>
    </row>
    <row r="483" spans="1:7" ht="31.5" customHeight="1">
      <c r="A483" s="45"/>
      <c r="B483" s="75" t="s">
        <v>600</v>
      </c>
      <c r="C483" s="203">
        <v>1</v>
      </c>
      <c r="D483" s="117">
        <v>505</v>
      </c>
      <c r="E483" s="204" t="s">
        <v>601</v>
      </c>
      <c r="F483" s="59">
        <v>830</v>
      </c>
      <c r="G483" s="296">
        <v>740</v>
      </c>
    </row>
    <row r="484" spans="1:7" ht="17.25" customHeight="1">
      <c r="A484" s="45"/>
      <c r="B484" s="46" t="s">
        <v>553</v>
      </c>
      <c r="C484" s="108"/>
      <c r="D484" s="109"/>
      <c r="E484" s="115"/>
      <c r="F484" s="45"/>
      <c r="G484" s="290">
        <v>0</v>
      </c>
    </row>
    <row r="485" spans="1:7" ht="17.25" customHeight="1" thickBot="1">
      <c r="A485" s="122"/>
      <c r="B485" s="119" t="s">
        <v>239</v>
      </c>
      <c r="C485" s="234"/>
      <c r="D485" s="121"/>
      <c r="E485" s="235"/>
      <c r="F485" s="122"/>
      <c r="G485" s="295">
        <f>(G484/G483)*100</f>
        <v>0</v>
      </c>
    </row>
    <row r="486" spans="1:7" ht="35.25" customHeight="1">
      <c r="A486" s="39" t="s">
        <v>404</v>
      </c>
      <c r="B486" s="28" t="s">
        <v>308</v>
      </c>
      <c r="C486" s="112">
        <v>1</v>
      </c>
      <c r="D486" s="123">
        <v>603</v>
      </c>
      <c r="E486" s="113" t="s">
        <v>225</v>
      </c>
      <c r="F486" s="39"/>
      <c r="G486" s="40">
        <f>SUM(G490)</f>
        <v>541</v>
      </c>
    </row>
    <row r="487" spans="1:7" ht="17.25" customHeight="1">
      <c r="A487" s="39"/>
      <c r="B487" s="28" t="s">
        <v>553</v>
      </c>
      <c r="C487" s="112"/>
      <c r="D487" s="123"/>
      <c r="E487" s="113"/>
      <c r="F487" s="39"/>
      <c r="G487" s="40">
        <f>SUM(G491)</f>
        <v>75</v>
      </c>
    </row>
    <row r="488" spans="1:7" ht="17.25" customHeight="1">
      <c r="A488" s="39"/>
      <c r="B488" s="28" t="s">
        <v>239</v>
      </c>
      <c r="C488" s="39"/>
      <c r="D488" s="113"/>
      <c r="E488" s="39"/>
      <c r="F488" s="39"/>
      <c r="G488" s="292">
        <f>(G487/G486)*100</f>
        <v>13.863216266173753</v>
      </c>
    </row>
    <row r="489" spans="1:7" ht="17.25" customHeight="1">
      <c r="A489" s="39"/>
      <c r="B489" s="28" t="s">
        <v>169</v>
      </c>
      <c r="C489" s="26"/>
      <c r="D489" s="113"/>
      <c r="E489" s="39"/>
      <c r="F489" s="39"/>
      <c r="G489" s="40"/>
    </row>
    <row r="490" spans="1:7" ht="30">
      <c r="A490" s="45"/>
      <c r="B490" s="41" t="s">
        <v>309</v>
      </c>
      <c r="C490" s="124">
        <v>1</v>
      </c>
      <c r="D490" s="125">
        <v>603</v>
      </c>
      <c r="E490" s="22" t="s">
        <v>78</v>
      </c>
      <c r="F490" s="22"/>
      <c r="G490" s="80">
        <f>SUM(G493)</f>
        <v>541</v>
      </c>
    </row>
    <row r="491" spans="1:7" ht="17.25" customHeight="1">
      <c r="A491" s="45"/>
      <c r="B491" s="46" t="s">
        <v>553</v>
      </c>
      <c r="C491" s="108"/>
      <c r="D491" s="111"/>
      <c r="E491" s="45"/>
      <c r="F491" s="45"/>
      <c r="G491" s="81">
        <f>SUM(G494)</f>
        <v>75</v>
      </c>
    </row>
    <row r="492" spans="1:7" ht="17.25" customHeight="1">
      <c r="A492" s="45"/>
      <c r="B492" s="46" t="s">
        <v>239</v>
      </c>
      <c r="C492" s="108"/>
      <c r="D492" s="111"/>
      <c r="E492" s="45"/>
      <c r="F492" s="45"/>
      <c r="G492" s="290">
        <f>(G491/G490)*100</f>
        <v>13.863216266173753</v>
      </c>
    </row>
    <row r="493" spans="1:7" ht="16.5" customHeight="1">
      <c r="A493" s="45"/>
      <c r="B493" s="84" t="s">
        <v>310</v>
      </c>
      <c r="C493" s="203">
        <v>1</v>
      </c>
      <c r="D493" s="231">
        <v>603</v>
      </c>
      <c r="E493" s="59" t="s">
        <v>78</v>
      </c>
      <c r="F493" s="59">
        <v>244</v>
      </c>
      <c r="G493" s="86">
        <v>541</v>
      </c>
    </row>
    <row r="494" spans="1:7" ht="16.5" customHeight="1">
      <c r="A494" s="45"/>
      <c r="B494" s="63" t="s">
        <v>553</v>
      </c>
      <c r="C494" s="108"/>
      <c r="D494" s="111"/>
      <c r="E494" s="45"/>
      <c r="F494" s="45"/>
      <c r="G494" s="81">
        <v>75</v>
      </c>
    </row>
    <row r="495" spans="1:7" ht="16.5" customHeight="1" thickBot="1">
      <c r="A495" s="45"/>
      <c r="B495" s="63" t="s">
        <v>239</v>
      </c>
      <c r="C495" s="108"/>
      <c r="D495" s="111"/>
      <c r="E495" s="45"/>
      <c r="F495" s="45"/>
      <c r="G495" s="290">
        <f>(G494/G493)*100</f>
        <v>13.863216266173753</v>
      </c>
    </row>
    <row r="496" spans="1:7" ht="19.5" customHeight="1">
      <c r="A496" s="23" t="s">
        <v>79</v>
      </c>
      <c r="B496" s="77" t="s">
        <v>311</v>
      </c>
      <c r="C496" s="126">
        <v>1</v>
      </c>
      <c r="D496" s="23" t="s">
        <v>80</v>
      </c>
      <c r="E496" s="23"/>
      <c r="F496" s="23"/>
      <c r="G496" s="217">
        <f>SUM(G504,G881,G937,G982)</f>
        <v>672850</v>
      </c>
    </row>
    <row r="497" spans="1:7" ht="17.25" customHeight="1">
      <c r="A497" s="39"/>
      <c r="B497" s="73" t="s">
        <v>553</v>
      </c>
      <c r="C497" s="102"/>
      <c r="D497" s="39"/>
      <c r="E497" s="39"/>
      <c r="F497" s="39"/>
      <c r="G497" s="74">
        <f>SUM(G505,G882,G938,G983)</f>
        <v>357890</v>
      </c>
    </row>
    <row r="498" spans="1:7" ht="17.25" customHeight="1">
      <c r="A498" s="39"/>
      <c r="B498" s="73" t="s">
        <v>239</v>
      </c>
      <c r="C498" s="102"/>
      <c r="D498" s="39"/>
      <c r="E498" s="39"/>
      <c r="F498" s="39"/>
      <c r="G498" s="292">
        <f>(G497/G496)*100</f>
        <v>53.190161254365755</v>
      </c>
    </row>
    <row r="499" spans="1:7" ht="17.25" customHeight="1">
      <c r="A499" s="39"/>
      <c r="B499" s="350" t="s">
        <v>6</v>
      </c>
      <c r="C499" s="102"/>
      <c r="D499" s="39"/>
      <c r="E499" s="39"/>
      <c r="F499" s="39"/>
      <c r="G499" s="292"/>
    </row>
    <row r="500" spans="1:7" ht="17.25" customHeight="1">
      <c r="A500" s="39"/>
      <c r="B500" s="327" t="s">
        <v>550</v>
      </c>
      <c r="C500" s="102"/>
      <c r="D500" s="39"/>
      <c r="E500" s="39"/>
      <c r="F500" s="39"/>
      <c r="G500" s="333">
        <v>100</v>
      </c>
    </row>
    <row r="501" spans="1:7" ht="17.25" customHeight="1">
      <c r="A501" s="39"/>
      <c r="B501" s="327" t="s">
        <v>553</v>
      </c>
      <c r="C501" s="102"/>
      <c r="D501" s="39"/>
      <c r="E501" s="39"/>
      <c r="F501" s="39"/>
      <c r="G501" s="333">
        <v>0</v>
      </c>
    </row>
    <row r="502" spans="1:7" ht="17.25" customHeight="1">
      <c r="A502" s="39"/>
      <c r="B502" s="327" t="s">
        <v>239</v>
      </c>
      <c r="C502" s="102"/>
      <c r="D502" s="39"/>
      <c r="E502" s="39"/>
      <c r="F502" s="39"/>
      <c r="G502" s="333">
        <f>(G501/G500)*100</f>
        <v>0</v>
      </c>
    </row>
    <row r="503" spans="1:7" ht="17.25" customHeight="1">
      <c r="A503" s="39"/>
      <c r="B503" s="351" t="s">
        <v>169</v>
      </c>
      <c r="C503" s="102"/>
      <c r="D503" s="39"/>
      <c r="E503" s="39"/>
      <c r="F503" s="39"/>
      <c r="G503" s="114"/>
    </row>
    <row r="504" spans="1:7" ht="81.75" customHeight="1">
      <c r="A504" s="31" t="s">
        <v>81</v>
      </c>
      <c r="B504" s="37" t="s">
        <v>312</v>
      </c>
      <c r="C504" s="89">
        <v>1</v>
      </c>
      <c r="D504" s="31" t="s">
        <v>80</v>
      </c>
      <c r="E504" s="31"/>
      <c r="F504" s="31"/>
      <c r="G504" s="38">
        <f>SUM(G508,G609,G753,G781,G787,G793,G809,G818,G827,G836,G833,G842,G848,G863,G869,G875)</f>
        <v>602312</v>
      </c>
    </row>
    <row r="505" spans="1:7" ht="15.75" customHeight="1">
      <c r="A505" s="39"/>
      <c r="B505" s="28" t="s">
        <v>553</v>
      </c>
      <c r="C505" s="102"/>
      <c r="D505" s="39"/>
      <c r="E505" s="39"/>
      <c r="F505" s="39"/>
      <c r="G505" s="74">
        <f>SUM(G509,G610,G754,G782,G788,G794,G810,G819,G828,G837,G834,G843,G849,G864,G870,G876)</f>
        <v>308809</v>
      </c>
    </row>
    <row r="506" spans="1:7" ht="16.5" customHeight="1">
      <c r="A506" s="39"/>
      <c r="B506" s="28" t="s">
        <v>239</v>
      </c>
      <c r="C506" s="102"/>
      <c r="D506" s="39"/>
      <c r="E506" s="39"/>
      <c r="F506" s="39"/>
      <c r="G506" s="292">
        <f>(G505/G504)*100</f>
        <v>51.27060393948651</v>
      </c>
    </row>
    <row r="507" spans="1:7" ht="16.5" customHeight="1">
      <c r="A507" s="39"/>
      <c r="B507" s="28" t="s">
        <v>6</v>
      </c>
      <c r="C507" s="143"/>
      <c r="D507" s="39"/>
      <c r="E507" s="39"/>
      <c r="F507" s="39"/>
      <c r="G507" s="74"/>
    </row>
    <row r="508" spans="1:7" ht="17.25" customHeight="1">
      <c r="A508" s="31" t="s">
        <v>82</v>
      </c>
      <c r="B508" s="79" t="s">
        <v>313</v>
      </c>
      <c r="C508" s="89">
        <v>1</v>
      </c>
      <c r="D508" s="31" t="s">
        <v>83</v>
      </c>
      <c r="E508" s="31"/>
      <c r="F508" s="31"/>
      <c r="G508" s="38">
        <f>SUM(G512,G515,G518,G524,G540,G546,G553,G559,G565,G590,G606)</f>
        <v>339452</v>
      </c>
    </row>
    <row r="509" spans="1:7" ht="17.25" customHeight="1">
      <c r="A509" s="39"/>
      <c r="B509" s="73" t="s">
        <v>553</v>
      </c>
      <c r="C509" s="102"/>
      <c r="D509" s="113"/>
      <c r="E509" s="39"/>
      <c r="F509" s="39"/>
      <c r="G509" s="74">
        <f>SUM(G513,G516,G519,G525,G541,G547,G554,G560,G566,G591,G607)</f>
        <v>136282</v>
      </c>
    </row>
    <row r="510" spans="1:7" ht="17.25" customHeight="1">
      <c r="A510" s="39"/>
      <c r="B510" s="73" t="s">
        <v>239</v>
      </c>
      <c r="C510" s="102"/>
      <c r="D510" s="113"/>
      <c r="E510" s="39"/>
      <c r="F510" s="39"/>
      <c r="G510" s="292">
        <f>(G509/G508)*100</f>
        <v>40.14764974134782</v>
      </c>
    </row>
    <row r="511" spans="1:7" ht="17.25" customHeight="1">
      <c r="A511" s="39"/>
      <c r="B511" s="73" t="s">
        <v>169</v>
      </c>
      <c r="C511" s="102"/>
      <c r="D511" s="113"/>
      <c r="E511" s="39"/>
      <c r="F511" s="39"/>
      <c r="G511" s="74"/>
    </row>
    <row r="512" spans="1:7" s="2" customFormat="1" ht="48.75" customHeight="1">
      <c r="A512" s="87" t="s">
        <v>84</v>
      </c>
      <c r="B512" s="82" t="s">
        <v>244</v>
      </c>
      <c r="C512" s="124">
        <v>1</v>
      </c>
      <c r="D512" s="184">
        <v>701</v>
      </c>
      <c r="E512" s="22" t="s">
        <v>85</v>
      </c>
      <c r="F512" s="22">
        <v>611</v>
      </c>
      <c r="G512" s="80">
        <v>139810</v>
      </c>
    </row>
    <row r="513" spans="1:7" s="2" customFormat="1" ht="17.25" customHeight="1">
      <c r="A513" s="127"/>
      <c r="B513" s="66" t="s">
        <v>553</v>
      </c>
      <c r="C513" s="108"/>
      <c r="D513" s="109"/>
      <c r="E513" s="45"/>
      <c r="F513" s="45"/>
      <c r="G513" s="81">
        <v>100401</v>
      </c>
    </row>
    <row r="514" spans="1:7" s="2" customFormat="1" ht="17.25" customHeight="1">
      <c r="A514" s="127"/>
      <c r="B514" s="66" t="s">
        <v>239</v>
      </c>
      <c r="C514" s="108"/>
      <c r="D514" s="109"/>
      <c r="E514" s="45"/>
      <c r="F514" s="45"/>
      <c r="G514" s="290">
        <f>(G513/G512)*100</f>
        <v>71.81245976682641</v>
      </c>
    </row>
    <row r="515" spans="1:7" s="2" customFormat="1" ht="46.5" customHeight="1">
      <c r="A515" s="87" t="s">
        <v>86</v>
      </c>
      <c r="B515" s="82" t="s">
        <v>314</v>
      </c>
      <c r="C515" s="128">
        <v>1</v>
      </c>
      <c r="D515" s="184">
        <v>701</v>
      </c>
      <c r="E515" s="22" t="s">
        <v>85</v>
      </c>
      <c r="F515" s="22">
        <v>621</v>
      </c>
      <c r="G515" s="80">
        <v>26055</v>
      </c>
    </row>
    <row r="516" spans="1:7" s="2" customFormat="1" ht="16.5" customHeight="1">
      <c r="A516" s="127"/>
      <c r="B516" s="66" t="s">
        <v>553</v>
      </c>
      <c r="C516" s="108"/>
      <c r="D516" s="109"/>
      <c r="E516" s="45"/>
      <c r="F516" s="45"/>
      <c r="G516" s="81">
        <v>19301</v>
      </c>
    </row>
    <row r="517" spans="1:7" s="2" customFormat="1" ht="16.5" customHeight="1">
      <c r="A517" s="127"/>
      <c r="B517" s="66" t="s">
        <v>239</v>
      </c>
      <c r="C517" s="108"/>
      <c r="D517" s="109"/>
      <c r="E517" s="45"/>
      <c r="F517" s="45"/>
      <c r="G517" s="290">
        <f>(G516/G515)*100</f>
        <v>74.07791210900018</v>
      </c>
    </row>
    <row r="518" spans="1:7" ht="16.5" customHeight="1">
      <c r="A518" s="22" t="s">
        <v>193</v>
      </c>
      <c r="B518" s="82" t="s">
        <v>315</v>
      </c>
      <c r="C518" s="42" t="s">
        <v>23</v>
      </c>
      <c r="D518" s="214" t="s">
        <v>83</v>
      </c>
      <c r="E518" s="22" t="s">
        <v>85</v>
      </c>
      <c r="F518" s="22"/>
      <c r="G518" s="44">
        <f>SUM(G521)</f>
        <v>161</v>
      </c>
    </row>
    <row r="519" spans="1:7" ht="16.5" customHeight="1">
      <c r="A519" s="45"/>
      <c r="B519" s="66" t="s">
        <v>553</v>
      </c>
      <c r="C519" s="185"/>
      <c r="D519" s="115"/>
      <c r="E519" s="45"/>
      <c r="F519" s="45"/>
      <c r="G519" s="76">
        <f>SUM(G522)</f>
        <v>92</v>
      </c>
    </row>
    <row r="520" spans="1:7" ht="16.5" customHeight="1">
      <c r="A520" s="45"/>
      <c r="B520" s="66" t="s">
        <v>239</v>
      </c>
      <c r="C520" s="185"/>
      <c r="D520" s="115"/>
      <c r="E520" s="45"/>
      <c r="F520" s="45"/>
      <c r="G520" s="290">
        <f>(G519/G518)*100</f>
        <v>57.14285714285714</v>
      </c>
    </row>
    <row r="521" spans="1:7" ht="49.5" customHeight="1">
      <c r="A521" s="45"/>
      <c r="B521" s="226" t="s">
        <v>244</v>
      </c>
      <c r="C521" s="203">
        <v>1</v>
      </c>
      <c r="D521" s="117">
        <v>701</v>
      </c>
      <c r="E521" s="59" t="s">
        <v>85</v>
      </c>
      <c r="F521" s="57" t="s">
        <v>192</v>
      </c>
      <c r="G521" s="116">
        <v>161</v>
      </c>
    </row>
    <row r="522" spans="1:7" ht="16.5" customHeight="1">
      <c r="A522" s="45"/>
      <c r="B522" s="66" t="s">
        <v>553</v>
      </c>
      <c r="C522" s="108"/>
      <c r="D522" s="109"/>
      <c r="E522" s="45"/>
      <c r="F522" s="47"/>
      <c r="G522" s="50">
        <v>92</v>
      </c>
    </row>
    <row r="523" spans="1:7" ht="16.5" customHeight="1">
      <c r="A523" s="45"/>
      <c r="B523" s="236" t="s">
        <v>239</v>
      </c>
      <c r="C523" s="104"/>
      <c r="D523" s="230"/>
      <c r="E523" s="36"/>
      <c r="F523" s="52"/>
      <c r="G523" s="291">
        <f>(G522/G521)*100</f>
        <v>57.14285714285714</v>
      </c>
    </row>
    <row r="524" spans="1:7" ht="32.25" customHeight="1">
      <c r="A524" s="22" t="s">
        <v>228</v>
      </c>
      <c r="B524" s="186" t="s">
        <v>536</v>
      </c>
      <c r="C524" s="187">
        <v>1</v>
      </c>
      <c r="D524" s="45" t="s">
        <v>83</v>
      </c>
      <c r="E524" s="45"/>
      <c r="F524" s="45"/>
      <c r="G524" s="50">
        <f>SUM(G528,G534)</f>
        <v>161954</v>
      </c>
    </row>
    <row r="525" spans="1:7" ht="16.5" customHeight="1">
      <c r="A525" s="45"/>
      <c r="B525" s="66" t="s">
        <v>553</v>
      </c>
      <c r="C525" s="187"/>
      <c r="D525" s="45"/>
      <c r="E525" s="45"/>
      <c r="F525" s="45"/>
      <c r="G525" s="50">
        <f>SUM(G529,G535)</f>
        <v>10018</v>
      </c>
    </row>
    <row r="526" spans="1:7" ht="16.5" customHeight="1">
      <c r="A526" s="45"/>
      <c r="B526" s="66" t="s">
        <v>239</v>
      </c>
      <c r="C526" s="187"/>
      <c r="D526" s="45"/>
      <c r="E526" s="45"/>
      <c r="F526" s="45"/>
      <c r="G526" s="290">
        <f>(G525/G524)*100</f>
        <v>6.18570705261988</v>
      </c>
    </row>
    <row r="527" spans="1:7" ht="16.5" customHeight="1">
      <c r="A527" s="45"/>
      <c r="B527" s="186" t="s">
        <v>169</v>
      </c>
      <c r="C527" s="187"/>
      <c r="D527" s="45"/>
      <c r="E527" s="45"/>
      <c r="F527" s="45"/>
      <c r="G527" s="50"/>
    </row>
    <row r="528" spans="1:7" ht="80.25" customHeight="1">
      <c r="A528" s="45"/>
      <c r="B528" s="82" t="s">
        <v>537</v>
      </c>
      <c r="C528" s="237">
        <v>1</v>
      </c>
      <c r="D528" s="22" t="s">
        <v>83</v>
      </c>
      <c r="E528" s="22" t="s">
        <v>538</v>
      </c>
      <c r="F528" s="238"/>
      <c r="G528" s="239">
        <f>SUM(G531)</f>
        <v>144858</v>
      </c>
    </row>
    <row r="529" spans="1:7" ht="17.25" customHeight="1">
      <c r="A529" s="45"/>
      <c r="B529" s="66" t="s">
        <v>553</v>
      </c>
      <c r="C529" s="187"/>
      <c r="D529" s="45"/>
      <c r="E529" s="45"/>
      <c r="F529" s="188"/>
      <c r="G529" s="50">
        <f>SUM(G532)</f>
        <v>0</v>
      </c>
    </row>
    <row r="530" spans="1:7" ht="17.25" customHeight="1">
      <c r="A530" s="45"/>
      <c r="B530" s="236" t="s">
        <v>239</v>
      </c>
      <c r="C530" s="130"/>
      <c r="D530" s="36"/>
      <c r="E530" s="36"/>
      <c r="F530" s="240"/>
      <c r="G530" s="291">
        <f>(G529/G528)*100</f>
        <v>0</v>
      </c>
    </row>
    <row r="531" spans="1:7" ht="33" customHeight="1">
      <c r="A531" s="45"/>
      <c r="B531" s="66" t="s">
        <v>316</v>
      </c>
      <c r="C531" s="237">
        <v>1</v>
      </c>
      <c r="D531" s="22" t="s">
        <v>83</v>
      </c>
      <c r="E531" s="22" t="s">
        <v>538</v>
      </c>
      <c r="F531" s="238">
        <v>400</v>
      </c>
      <c r="G531" s="290">
        <v>144858</v>
      </c>
    </row>
    <row r="532" spans="1:7" ht="17.25" customHeight="1">
      <c r="A532" s="45"/>
      <c r="B532" s="66" t="s">
        <v>553</v>
      </c>
      <c r="C532" s="187"/>
      <c r="D532" s="45"/>
      <c r="E532" s="45"/>
      <c r="F532" s="188"/>
      <c r="G532" s="290">
        <v>0</v>
      </c>
    </row>
    <row r="533" spans="1:7" ht="17.25" customHeight="1">
      <c r="A533" s="45"/>
      <c r="B533" s="216" t="s">
        <v>239</v>
      </c>
      <c r="C533" s="241"/>
      <c r="D533" s="69"/>
      <c r="E533" s="69"/>
      <c r="F533" s="321"/>
      <c r="G533" s="294">
        <f>(G532/G531)*100</f>
        <v>0</v>
      </c>
    </row>
    <row r="534" spans="1:7" ht="98.25" customHeight="1">
      <c r="A534" s="45"/>
      <c r="B534" s="66" t="s">
        <v>539</v>
      </c>
      <c r="C534" s="187">
        <v>1</v>
      </c>
      <c r="D534" s="45" t="s">
        <v>83</v>
      </c>
      <c r="E534" s="45" t="s">
        <v>27</v>
      </c>
      <c r="F534" s="47"/>
      <c r="G534" s="76">
        <f>SUM(G537)</f>
        <v>17096</v>
      </c>
    </row>
    <row r="535" spans="1:7" ht="16.5" customHeight="1">
      <c r="A535" s="45"/>
      <c r="B535" s="66" t="s">
        <v>553</v>
      </c>
      <c r="C535" s="187"/>
      <c r="D535" s="45"/>
      <c r="E535" s="45"/>
      <c r="F535" s="47"/>
      <c r="G535" s="76">
        <f>SUM(G538)</f>
        <v>10018</v>
      </c>
    </row>
    <row r="536" spans="1:7" ht="16.5" customHeight="1">
      <c r="A536" s="45"/>
      <c r="B536" s="216" t="s">
        <v>239</v>
      </c>
      <c r="C536" s="241"/>
      <c r="D536" s="69"/>
      <c r="E536" s="69"/>
      <c r="F536" s="67"/>
      <c r="G536" s="294">
        <f>(G535/G534)*100</f>
        <v>58.59850257370145</v>
      </c>
    </row>
    <row r="537" spans="1:7" ht="30" customHeight="1">
      <c r="A537" s="45"/>
      <c r="B537" s="189" t="s">
        <v>316</v>
      </c>
      <c r="C537" s="187">
        <v>1</v>
      </c>
      <c r="D537" s="48">
        <v>701</v>
      </c>
      <c r="E537" s="45" t="s">
        <v>195</v>
      </c>
      <c r="F537" s="47" t="s">
        <v>196</v>
      </c>
      <c r="G537" s="50">
        <v>17096</v>
      </c>
    </row>
    <row r="538" spans="1:7" ht="17.25" customHeight="1">
      <c r="A538" s="45"/>
      <c r="B538" s="189" t="s">
        <v>553</v>
      </c>
      <c r="C538" s="187"/>
      <c r="D538" s="48"/>
      <c r="E538" s="45"/>
      <c r="F538" s="47"/>
      <c r="G538" s="50">
        <v>10018</v>
      </c>
    </row>
    <row r="539" spans="1:7" ht="17.25" customHeight="1">
      <c r="A539" s="36"/>
      <c r="B539" s="129" t="s">
        <v>239</v>
      </c>
      <c r="C539" s="130"/>
      <c r="D539" s="53"/>
      <c r="E539" s="36"/>
      <c r="F539" s="52"/>
      <c r="G539" s="291">
        <f>(G538/G537)*100</f>
        <v>58.59850257370145</v>
      </c>
    </row>
    <row r="540" spans="1:7" ht="75.75" customHeight="1">
      <c r="A540" s="127" t="s">
        <v>231</v>
      </c>
      <c r="B540" s="46" t="s">
        <v>317</v>
      </c>
      <c r="C540" s="49">
        <v>1</v>
      </c>
      <c r="D540" s="48">
        <v>701</v>
      </c>
      <c r="E540" s="45" t="s">
        <v>232</v>
      </c>
      <c r="F540" s="45"/>
      <c r="G540" s="50">
        <f>SUM(G543)</f>
        <v>35</v>
      </c>
    </row>
    <row r="541" spans="1:7" ht="16.5" customHeight="1">
      <c r="A541" s="145"/>
      <c r="B541" s="46" t="s">
        <v>553</v>
      </c>
      <c r="C541" s="49"/>
      <c r="D541" s="48"/>
      <c r="E541" s="45"/>
      <c r="F541" s="45"/>
      <c r="G541" s="50">
        <f>SUM(G544)</f>
        <v>31</v>
      </c>
    </row>
    <row r="542" spans="1:7" ht="16.5" customHeight="1">
      <c r="A542" s="145"/>
      <c r="B542" s="92" t="s">
        <v>239</v>
      </c>
      <c r="C542" s="93"/>
      <c r="D542" s="68"/>
      <c r="E542" s="69"/>
      <c r="F542" s="69"/>
      <c r="G542" s="294">
        <f>(G541/G540)*100</f>
        <v>88.57142857142857</v>
      </c>
    </row>
    <row r="543" spans="1:7" ht="33.75" customHeight="1">
      <c r="A543" s="45"/>
      <c r="B543" s="63" t="s">
        <v>386</v>
      </c>
      <c r="C543" s="190">
        <v>1</v>
      </c>
      <c r="D543" s="191">
        <v>701</v>
      </c>
      <c r="E543" s="127" t="s">
        <v>232</v>
      </c>
      <c r="F543" s="127" t="s">
        <v>233</v>
      </c>
      <c r="G543" s="50">
        <v>35</v>
      </c>
    </row>
    <row r="544" spans="1:7" ht="16.5" customHeight="1">
      <c r="A544" s="45"/>
      <c r="B544" s="63" t="s">
        <v>553</v>
      </c>
      <c r="C544" s="190"/>
      <c r="D544" s="191"/>
      <c r="E544" s="127"/>
      <c r="F544" s="127"/>
      <c r="G544" s="50">
        <v>31</v>
      </c>
    </row>
    <row r="545" spans="1:7" ht="16.5" customHeight="1">
      <c r="A545" s="36"/>
      <c r="B545" s="71" t="s">
        <v>239</v>
      </c>
      <c r="C545" s="141"/>
      <c r="D545" s="242"/>
      <c r="E545" s="195"/>
      <c r="F545" s="195"/>
      <c r="G545" s="291">
        <f>(G544/G543)*100</f>
        <v>88.57142857142857</v>
      </c>
    </row>
    <row r="546" spans="1:7" ht="16.5" customHeight="1">
      <c r="A546" s="45" t="s">
        <v>420</v>
      </c>
      <c r="B546" s="63" t="s">
        <v>411</v>
      </c>
      <c r="C546" s="190">
        <v>1</v>
      </c>
      <c r="D546" s="191">
        <v>701</v>
      </c>
      <c r="E546" s="127"/>
      <c r="F546" s="127"/>
      <c r="G546" s="290">
        <f>SUM(G550)</f>
        <v>255</v>
      </c>
    </row>
    <row r="547" spans="1:7" ht="16.5" customHeight="1">
      <c r="A547" s="45"/>
      <c r="B547" s="63" t="s">
        <v>553</v>
      </c>
      <c r="C547" s="190"/>
      <c r="D547" s="191"/>
      <c r="E547" s="127"/>
      <c r="F547" s="127"/>
      <c r="G547" s="290">
        <f>SUM(G551)</f>
        <v>255</v>
      </c>
    </row>
    <row r="548" spans="1:7" ht="16.5" customHeight="1">
      <c r="A548" s="45"/>
      <c r="B548" s="63" t="s">
        <v>239</v>
      </c>
      <c r="C548" s="190"/>
      <c r="D548" s="191"/>
      <c r="E548" s="127"/>
      <c r="F548" s="127"/>
      <c r="G548" s="290">
        <f>(G547/G546)*100</f>
        <v>100</v>
      </c>
    </row>
    <row r="549" spans="1:7" ht="16.5" customHeight="1">
      <c r="A549" s="45"/>
      <c r="B549" s="63" t="s">
        <v>169</v>
      </c>
      <c r="C549" s="190"/>
      <c r="D549" s="191"/>
      <c r="E549" s="127"/>
      <c r="F549" s="127"/>
      <c r="G549" s="290"/>
    </row>
    <row r="550" spans="1:7" ht="36.75" customHeight="1">
      <c r="A550" s="45"/>
      <c r="B550" s="84" t="s">
        <v>421</v>
      </c>
      <c r="C550" s="276">
        <v>1</v>
      </c>
      <c r="D550" s="277">
        <v>701</v>
      </c>
      <c r="E550" s="278" t="s">
        <v>85</v>
      </c>
      <c r="F550" s="278">
        <v>612</v>
      </c>
      <c r="G550" s="296">
        <v>255</v>
      </c>
    </row>
    <row r="551" spans="1:7" ht="16.5" customHeight="1">
      <c r="A551" s="45"/>
      <c r="B551" s="63" t="s">
        <v>553</v>
      </c>
      <c r="C551" s="190"/>
      <c r="D551" s="191"/>
      <c r="E551" s="127"/>
      <c r="F551" s="127"/>
      <c r="G551" s="290">
        <v>255</v>
      </c>
    </row>
    <row r="552" spans="1:7" ht="16.5" customHeight="1">
      <c r="A552" s="45"/>
      <c r="B552" s="63" t="s">
        <v>239</v>
      </c>
      <c r="C552" s="190"/>
      <c r="D552" s="191"/>
      <c r="E552" s="127"/>
      <c r="F552" s="127"/>
      <c r="G552" s="290">
        <f>(G551/G550)*100</f>
        <v>100</v>
      </c>
    </row>
    <row r="553" spans="1:7" ht="45.75" customHeight="1">
      <c r="A553" s="22" t="s">
        <v>496</v>
      </c>
      <c r="B553" s="273" t="s">
        <v>476</v>
      </c>
      <c r="C553" s="243">
        <v>1</v>
      </c>
      <c r="D553" s="314" t="s">
        <v>83</v>
      </c>
      <c r="E553" s="87" t="s">
        <v>457</v>
      </c>
      <c r="F553" s="87"/>
      <c r="G553" s="297">
        <f>SUM(G556)</f>
        <v>6926</v>
      </c>
    </row>
    <row r="554" spans="1:7" ht="16.5" customHeight="1">
      <c r="A554" s="45"/>
      <c r="B554" s="63" t="s">
        <v>553</v>
      </c>
      <c r="C554" s="190"/>
      <c r="D554" s="191"/>
      <c r="E554" s="127"/>
      <c r="F554" s="127"/>
      <c r="G554" s="290">
        <f>SUM(G557)</f>
        <v>3965</v>
      </c>
    </row>
    <row r="555" spans="1:7" ht="16.5" customHeight="1">
      <c r="A555" s="45"/>
      <c r="B555" s="63" t="s">
        <v>239</v>
      </c>
      <c r="C555" s="190"/>
      <c r="D555" s="191"/>
      <c r="E555" s="127"/>
      <c r="F555" s="127"/>
      <c r="G555" s="290">
        <f>(G554/G553)*100</f>
        <v>57.24805082298585</v>
      </c>
    </row>
    <row r="556" spans="1:7" ht="49.5" customHeight="1">
      <c r="A556" s="45"/>
      <c r="B556" s="84" t="s">
        <v>497</v>
      </c>
      <c r="C556" s="276">
        <v>1</v>
      </c>
      <c r="D556" s="277">
        <v>701</v>
      </c>
      <c r="E556" s="278" t="s">
        <v>457</v>
      </c>
      <c r="F556" s="278">
        <v>610</v>
      </c>
      <c r="G556" s="296">
        <v>6926</v>
      </c>
    </row>
    <row r="557" spans="1:7" ht="16.5" customHeight="1">
      <c r="A557" s="45"/>
      <c r="B557" s="63" t="s">
        <v>553</v>
      </c>
      <c r="C557" s="190"/>
      <c r="D557" s="191"/>
      <c r="E557" s="127"/>
      <c r="F557" s="127"/>
      <c r="G557" s="290">
        <v>3965</v>
      </c>
    </row>
    <row r="558" spans="1:7" ht="16.5" customHeight="1">
      <c r="A558" s="45"/>
      <c r="B558" s="63" t="s">
        <v>239</v>
      </c>
      <c r="C558" s="190"/>
      <c r="D558" s="191"/>
      <c r="E558" s="127"/>
      <c r="F558" s="127"/>
      <c r="G558" s="290">
        <f>(G557/G556)*100</f>
        <v>57.24805082298585</v>
      </c>
    </row>
    <row r="559" spans="1:7" ht="40.5" customHeight="1">
      <c r="A559" s="22" t="s">
        <v>494</v>
      </c>
      <c r="B559" s="273" t="s">
        <v>444</v>
      </c>
      <c r="C559" s="243">
        <v>1</v>
      </c>
      <c r="D559" s="314">
        <v>701</v>
      </c>
      <c r="E559" s="87" t="s">
        <v>495</v>
      </c>
      <c r="F559" s="87"/>
      <c r="G559" s="297">
        <f>SUM(G562)</f>
        <v>630</v>
      </c>
    </row>
    <row r="560" spans="1:7" ht="16.5" customHeight="1">
      <c r="A560" s="45"/>
      <c r="B560" s="63" t="s">
        <v>553</v>
      </c>
      <c r="C560" s="190"/>
      <c r="D560" s="191"/>
      <c r="E560" s="127"/>
      <c r="F560" s="127"/>
      <c r="G560" s="290">
        <f>SUM(G563)</f>
        <v>630</v>
      </c>
    </row>
    <row r="561" spans="1:7" ht="16.5" customHeight="1">
      <c r="A561" s="45"/>
      <c r="B561" s="63" t="s">
        <v>239</v>
      </c>
      <c r="C561" s="190"/>
      <c r="D561" s="191"/>
      <c r="E561" s="127"/>
      <c r="F561" s="127"/>
      <c r="G561" s="290">
        <f>(G560/G559)*100</f>
        <v>100</v>
      </c>
    </row>
    <row r="562" spans="1:7" ht="33" customHeight="1">
      <c r="A562" s="45"/>
      <c r="B562" s="84" t="s">
        <v>438</v>
      </c>
      <c r="C562" s="276">
        <v>1</v>
      </c>
      <c r="D562" s="277">
        <v>701</v>
      </c>
      <c r="E562" s="278" t="s">
        <v>495</v>
      </c>
      <c r="F562" s="278" t="s">
        <v>235</v>
      </c>
      <c r="G562" s="296">
        <v>630</v>
      </c>
    </row>
    <row r="563" spans="1:7" ht="16.5" customHeight="1">
      <c r="A563" s="45"/>
      <c r="B563" s="63" t="s">
        <v>553</v>
      </c>
      <c r="C563" s="190"/>
      <c r="D563" s="191"/>
      <c r="E563" s="127"/>
      <c r="F563" s="127"/>
      <c r="G563" s="290">
        <v>630</v>
      </c>
    </row>
    <row r="564" spans="1:7" ht="16.5" customHeight="1">
      <c r="A564" s="45"/>
      <c r="B564" s="63" t="s">
        <v>239</v>
      </c>
      <c r="C564" s="190"/>
      <c r="D564" s="191"/>
      <c r="E564" s="127"/>
      <c r="F564" s="127"/>
      <c r="G564" s="290">
        <f>(G563/G562)*100</f>
        <v>100</v>
      </c>
    </row>
    <row r="565" spans="1:7" ht="69.75" customHeight="1">
      <c r="A565" s="22" t="s">
        <v>486</v>
      </c>
      <c r="B565" s="273" t="s">
        <v>459</v>
      </c>
      <c r="C565" s="243">
        <v>1</v>
      </c>
      <c r="D565" s="314">
        <v>701</v>
      </c>
      <c r="E565" s="87" t="s">
        <v>460</v>
      </c>
      <c r="F565" s="87"/>
      <c r="G565" s="297">
        <f>SUM(G568)</f>
        <v>2670</v>
      </c>
    </row>
    <row r="566" spans="1:7" ht="16.5" customHeight="1">
      <c r="A566" s="45"/>
      <c r="B566" s="63" t="s">
        <v>553</v>
      </c>
      <c r="C566" s="190"/>
      <c r="D566" s="191"/>
      <c r="E566" s="127"/>
      <c r="F566" s="127"/>
      <c r="G566" s="290">
        <f>SUM(G569)</f>
        <v>1189</v>
      </c>
    </row>
    <row r="567" spans="1:7" ht="16.5" customHeight="1">
      <c r="A567" s="45"/>
      <c r="B567" s="63" t="s">
        <v>239</v>
      </c>
      <c r="C567" s="190"/>
      <c r="D567" s="191"/>
      <c r="E567" s="127"/>
      <c r="F567" s="127"/>
      <c r="G567" s="290">
        <f>(G566/G565)*100</f>
        <v>44.53183520599251</v>
      </c>
    </row>
    <row r="568" spans="1:7" ht="17.25" customHeight="1">
      <c r="A568" s="45"/>
      <c r="B568" s="273" t="s">
        <v>418</v>
      </c>
      <c r="C568" s="243">
        <v>1</v>
      </c>
      <c r="D568" s="314">
        <v>701</v>
      </c>
      <c r="E568" s="87" t="s">
        <v>460</v>
      </c>
      <c r="F568" s="87">
        <v>610</v>
      </c>
      <c r="G568" s="297">
        <f>SUM(G572,G575,G578,G581,G584,G587)</f>
        <v>2670</v>
      </c>
    </row>
    <row r="569" spans="1:7" ht="17.25" customHeight="1">
      <c r="A569" s="45"/>
      <c r="B569" s="63" t="s">
        <v>553</v>
      </c>
      <c r="C569" s="190"/>
      <c r="D569" s="191"/>
      <c r="E569" s="127"/>
      <c r="F569" s="127"/>
      <c r="G569" s="290">
        <f>SUM(G573,G576,G579,G582,G585,G588)</f>
        <v>1189</v>
      </c>
    </row>
    <row r="570" spans="1:7" ht="17.25" customHeight="1">
      <c r="A570" s="45"/>
      <c r="B570" s="63" t="s">
        <v>239</v>
      </c>
      <c r="C570" s="190"/>
      <c r="D570" s="191"/>
      <c r="E570" s="127"/>
      <c r="F570" s="127"/>
      <c r="G570" s="290">
        <f>(G569/G568)*100</f>
        <v>44.53183520599251</v>
      </c>
    </row>
    <row r="571" spans="1:7" ht="17.25" customHeight="1">
      <c r="A571" s="45"/>
      <c r="B571" s="51" t="s">
        <v>169</v>
      </c>
      <c r="C571" s="311"/>
      <c r="D571" s="312"/>
      <c r="E571" s="313"/>
      <c r="F571" s="313"/>
      <c r="G571" s="294"/>
    </row>
    <row r="572" spans="1:7" ht="51.75" customHeight="1">
      <c r="A572" s="45"/>
      <c r="B572" s="63" t="s">
        <v>487</v>
      </c>
      <c r="C572" s="190">
        <v>1</v>
      </c>
      <c r="D572" s="191">
        <v>701</v>
      </c>
      <c r="E572" s="127" t="s">
        <v>460</v>
      </c>
      <c r="F572" s="127">
        <v>610</v>
      </c>
      <c r="G572" s="290">
        <v>240</v>
      </c>
    </row>
    <row r="573" spans="1:7" ht="16.5" customHeight="1">
      <c r="A573" s="45"/>
      <c r="B573" s="63" t="s">
        <v>553</v>
      </c>
      <c r="C573" s="190"/>
      <c r="D573" s="191"/>
      <c r="E573" s="127"/>
      <c r="F573" s="127"/>
      <c r="G573" s="290">
        <v>240</v>
      </c>
    </row>
    <row r="574" spans="1:7" ht="16.5" customHeight="1">
      <c r="A574" s="45"/>
      <c r="B574" s="63" t="s">
        <v>239</v>
      </c>
      <c r="C574" s="190"/>
      <c r="D574" s="191"/>
      <c r="E574" s="127"/>
      <c r="F574" s="127"/>
      <c r="G574" s="290">
        <f>(G573/G572)*100</f>
        <v>100</v>
      </c>
    </row>
    <row r="575" spans="1:7" ht="69" customHeight="1">
      <c r="A575" s="45"/>
      <c r="B575" s="84" t="s">
        <v>488</v>
      </c>
      <c r="C575" s="276">
        <v>1</v>
      </c>
      <c r="D575" s="277">
        <v>701</v>
      </c>
      <c r="E575" s="278" t="s">
        <v>460</v>
      </c>
      <c r="F575" s="278">
        <v>610</v>
      </c>
      <c r="G575" s="296">
        <v>1000</v>
      </c>
    </row>
    <row r="576" spans="1:7" ht="17.25" customHeight="1">
      <c r="A576" s="45"/>
      <c r="B576" s="63" t="s">
        <v>553</v>
      </c>
      <c r="C576" s="190"/>
      <c r="D576" s="191"/>
      <c r="E576" s="127"/>
      <c r="F576" s="127"/>
      <c r="G576" s="290">
        <v>215</v>
      </c>
    </row>
    <row r="577" spans="1:7" ht="17.25" customHeight="1">
      <c r="A577" s="45"/>
      <c r="B577" s="51" t="s">
        <v>239</v>
      </c>
      <c r="C577" s="311"/>
      <c r="D577" s="312"/>
      <c r="E577" s="313"/>
      <c r="F577" s="313"/>
      <c r="G577" s="294">
        <f>(G576/G575)*100</f>
        <v>21.5</v>
      </c>
    </row>
    <row r="578" spans="1:7" ht="46.5" customHeight="1">
      <c r="A578" s="45"/>
      <c r="B578" s="63" t="s">
        <v>489</v>
      </c>
      <c r="C578" s="190">
        <v>1</v>
      </c>
      <c r="D578" s="191">
        <v>701</v>
      </c>
      <c r="E578" s="127" t="s">
        <v>460</v>
      </c>
      <c r="F578" s="127">
        <v>610</v>
      </c>
      <c r="G578" s="290">
        <v>180</v>
      </c>
    </row>
    <row r="579" spans="1:7" ht="16.5" customHeight="1">
      <c r="A579" s="45"/>
      <c r="B579" s="63" t="s">
        <v>553</v>
      </c>
      <c r="C579" s="190"/>
      <c r="D579" s="191"/>
      <c r="E579" s="127"/>
      <c r="F579" s="127"/>
      <c r="G579" s="290">
        <v>180</v>
      </c>
    </row>
    <row r="580" spans="1:7" ht="16.5" customHeight="1">
      <c r="A580" s="45"/>
      <c r="B580" s="63" t="s">
        <v>239</v>
      </c>
      <c r="C580" s="190"/>
      <c r="D580" s="191"/>
      <c r="E580" s="127"/>
      <c r="F580" s="127"/>
      <c r="G580" s="290">
        <f>(G579/G578)*100</f>
        <v>100</v>
      </c>
    </row>
    <row r="581" spans="1:7" ht="44.25" customHeight="1">
      <c r="A581" s="45"/>
      <c r="B581" s="84" t="s">
        <v>490</v>
      </c>
      <c r="C581" s="276">
        <v>1</v>
      </c>
      <c r="D581" s="277">
        <v>701</v>
      </c>
      <c r="E581" s="278" t="s">
        <v>460</v>
      </c>
      <c r="F581" s="278">
        <v>610</v>
      </c>
      <c r="G581" s="296">
        <v>50</v>
      </c>
    </row>
    <row r="582" spans="1:7" ht="16.5" customHeight="1">
      <c r="A582" s="45"/>
      <c r="B582" s="63" t="s">
        <v>553</v>
      </c>
      <c r="C582" s="190"/>
      <c r="D582" s="191"/>
      <c r="E582" s="127"/>
      <c r="F582" s="127"/>
      <c r="G582" s="290">
        <v>50</v>
      </c>
    </row>
    <row r="583" spans="1:7" ht="17.25" customHeight="1">
      <c r="A583" s="45"/>
      <c r="B583" s="51" t="s">
        <v>239</v>
      </c>
      <c r="C583" s="311"/>
      <c r="D583" s="312"/>
      <c r="E583" s="313"/>
      <c r="F583" s="313"/>
      <c r="G583" s="294">
        <f>(G582/G581)*100</f>
        <v>100</v>
      </c>
    </row>
    <row r="584" spans="1:7" ht="37.5" customHeight="1">
      <c r="A584" s="45"/>
      <c r="B584" s="63" t="s">
        <v>491</v>
      </c>
      <c r="C584" s="190">
        <v>1</v>
      </c>
      <c r="D584" s="191">
        <v>701</v>
      </c>
      <c r="E584" s="127" t="s">
        <v>460</v>
      </c>
      <c r="F584" s="127">
        <v>610</v>
      </c>
      <c r="G584" s="290">
        <v>1000</v>
      </c>
    </row>
    <row r="585" spans="1:7" ht="16.5" customHeight="1">
      <c r="A585" s="45"/>
      <c r="B585" s="63" t="s">
        <v>553</v>
      </c>
      <c r="C585" s="190"/>
      <c r="D585" s="191"/>
      <c r="E585" s="127"/>
      <c r="F585" s="127"/>
      <c r="G585" s="290">
        <v>304</v>
      </c>
    </row>
    <row r="586" spans="1:7" ht="15.75" customHeight="1">
      <c r="A586" s="45"/>
      <c r="B586" s="63" t="s">
        <v>239</v>
      </c>
      <c r="C586" s="190"/>
      <c r="D586" s="191"/>
      <c r="E586" s="127"/>
      <c r="F586" s="127"/>
      <c r="G586" s="290">
        <f>(G585/G584)*100</f>
        <v>30.4</v>
      </c>
    </row>
    <row r="587" spans="1:7" ht="52.5" customHeight="1">
      <c r="A587" s="45"/>
      <c r="B587" s="84" t="s">
        <v>492</v>
      </c>
      <c r="C587" s="276">
        <v>1</v>
      </c>
      <c r="D587" s="277">
        <v>701</v>
      </c>
      <c r="E587" s="278" t="s">
        <v>460</v>
      </c>
      <c r="F587" s="278">
        <v>610</v>
      </c>
      <c r="G587" s="296">
        <v>200</v>
      </c>
    </row>
    <row r="588" spans="1:7" ht="16.5" customHeight="1">
      <c r="A588" s="45"/>
      <c r="B588" s="63" t="s">
        <v>553</v>
      </c>
      <c r="C588" s="190"/>
      <c r="D588" s="191"/>
      <c r="E588" s="127"/>
      <c r="F588" s="127"/>
      <c r="G588" s="290">
        <v>200</v>
      </c>
    </row>
    <row r="589" spans="1:7" ht="16.5" customHeight="1">
      <c r="A589" s="45"/>
      <c r="B589" s="63" t="s">
        <v>493</v>
      </c>
      <c r="C589" s="190"/>
      <c r="D589" s="191"/>
      <c r="E589" s="127"/>
      <c r="F589" s="127"/>
      <c r="G589" s="290">
        <f>(G588/G587)*100</f>
        <v>100</v>
      </c>
    </row>
    <row r="590" spans="1:7" ht="78.75" customHeight="1">
      <c r="A590" s="22" t="s">
        <v>532</v>
      </c>
      <c r="B590" s="273" t="s">
        <v>534</v>
      </c>
      <c r="C590" s="243">
        <v>1</v>
      </c>
      <c r="D590" s="314">
        <v>701</v>
      </c>
      <c r="E590" s="87"/>
      <c r="F590" s="87"/>
      <c r="G590" s="297">
        <f>SUM(G594,G600)</f>
        <v>556</v>
      </c>
    </row>
    <row r="591" spans="1:7" ht="16.5" customHeight="1">
      <c r="A591" s="45"/>
      <c r="B591" s="63" t="s">
        <v>553</v>
      </c>
      <c r="C591" s="190"/>
      <c r="D591" s="191"/>
      <c r="E591" s="127"/>
      <c r="F591" s="127"/>
      <c r="G591" s="290">
        <f>SUM(G595,G601)</f>
        <v>0</v>
      </c>
    </row>
    <row r="592" spans="1:7" ht="16.5" customHeight="1">
      <c r="A592" s="45"/>
      <c r="B592" s="63" t="s">
        <v>493</v>
      </c>
      <c r="C592" s="190"/>
      <c r="D592" s="191"/>
      <c r="E592" s="127"/>
      <c r="F592" s="127"/>
      <c r="G592" s="290">
        <f>(G591/G590)*100</f>
        <v>0</v>
      </c>
    </row>
    <row r="593" spans="1:7" ht="16.5" customHeight="1">
      <c r="A593" s="45"/>
      <c r="B593" s="63" t="s">
        <v>169</v>
      </c>
      <c r="C593" s="190"/>
      <c r="D593" s="191"/>
      <c r="E593" s="127"/>
      <c r="F593" s="127"/>
      <c r="G593" s="290"/>
    </row>
    <row r="594" spans="1:7" ht="16.5" customHeight="1">
      <c r="A594" s="45"/>
      <c r="B594" s="273" t="s">
        <v>535</v>
      </c>
      <c r="C594" s="243">
        <v>1</v>
      </c>
      <c r="D594" s="314">
        <v>701</v>
      </c>
      <c r="E594" s="87" t="s">
        <v>533</v>
      </c>
      <c r="F594" s="87"/>
      <c r="G594" s="297">
        <f>SUM(G597)</f>
        <v>500</v>
      </c>
    </row>
    <row r="595" spans="1:7" ht="16.5" customHeight="1">
      <c r="A595" s="45"/>
      <c r="B595" s="63" t="s">
        <v>553</v>
      </c>
      <c r="C595" s="190"/>
      <c r="D595" s="191"/>
      <c r="E595" s="127"/>
      <c r="F595" s="127"/>
      <c r="G595" s="290">
        <f>SUM(G598)</f>
        <v>0</v>
      </c>
    </row>
    <row r="596" spans="1:7" ht="16.5" customHeight="1">
      <c r="A596" s="45"/>
      <c r="B596" s="51" t="s">
        <v>493</v>
      </c>
      <c r="C596" s="311"/>
      <c r="D596" s="312"/>
      <c r="E596" s="313"/>
      <c r="F596" s="313"/>
      <c r="G596" s="294">
        <f>(G595/G594)*100</f>
        <v>0</v>
      </c>
    </row>
    <row r="597" spans="1:7" ht="16.5" customHeight="1">
      <c r="A597" s="45"/>
      <c r="B597" s="63" t="s">
        <v>617</v>
      </c>
      <c r="C597" s="190">
        <v>1</v>
      </c>
      <c r="D597" s="191">
        <v>701</v>
      </c>
      <c r="E597" s="127" t="s">
        <v>533</v>
      </c>
      <c r="F597" s="127">
        <v>620</v>
      </c>
      <c r="G597" s="290">
        <v>500</v>
      </c>
    </row>
    <row r="598" spans="1:7" ht="16.5" customHeight="1">
      <c r="A598" s="45"/>
      <c r="B598" s="63" t="s">
        <v>553</v>
      </c>
      <c r="C598" s="190"/>
      <c r="D598" s="191"/>
      <c r="E598" s="127"/>
      <c r="F598" s="127"/>
      <c r="G598" s="290">
        <v>0</v>
      </c>
    </row>
    <row r="599" spans="1:7" ht="16.5" customHeight="1">
      <c r="A599" s="45"/>
      <c r="B599" s="63" t="s">
        <v>493</v>
      </c>
      <c r="C599" s="190"/>
      <c r="D599" s="191"/>
      <c r="E599" s="127"/>
      <c r="F599" s="127"/>
      <c r="G599" s="290">
        <f>(G598/G597)*100</f>
        <v>0</v>
      </c>
    </row>
    <row r="600" spans="1:7" ht="38.25" customHeight="1">
      <c r="A600" s="45"/>
      <c r="B600" s="273" t="s">
        <v>527</v>
      </c>
      <c r="C600" s="243">
        <v>1</v>
      </c>
      <c r="D600" s="314">
        <v>701</v>
      </c>
      <c r="E600" s="87" t="s">
        <v>85</v>
      </c>
      <c r="F600" s="87"/>
      <c r="G600" s="297">
        <f>SUM(G603)</f>
        <v>56</v>
      </c>
    </row>
    <row r="601" spans="1:7" ht="17.25" customHeight="1">
      <c r="A601" s="45"/>
      <c r="B601" s="63" t="s">
        <v>553</v>
      </c>
      <c r="C601" s="190"/>
      <c r="D601" s="191"/>
      <c r="E601" s="127"/>
      <c r="F601" s="127"/>
      <c r="G601" s="290">
        <f>SUM(G604)</f>
        <v>0</v>
      </c>
    </row>
    <row r="602" spans="1:7" ht="17.25" customHeight="1">
      <c r="A602" s="45"/>
      <c r="B602" s="51" t="s">
        <v>493</v>
      </c>
      <c r="C602" s="311"/>
      <c r="D602" s="312"/>
      <c r="E602" s="313"/>
      <c r="F602" s="313"/>
      <c r="G602" s="294">
        <f>(G601/G600)*100</f>
        <v>0</v>
      </c>
    </row>
    <row r="603" spans="1:7" ht="16.5" customHeight="1">
      <c r="A603" s="45"/>
      <c r="B603" s="63" t="s">
        <v>617</v>
      </c>
      <c r="C603" s="190">
        <v>1</v>
      </c>
      <c r="D603" s="191">
        <v>701</v>
      </c>
      <c r="E603" s="127" t="s">
        <v>85</v>
      </c>
      <c r="F603" s="127">
        <v>622</v>
      </c>
      <c r="G603" s="290">
        <v>56</v>
      </c>
    </row>
    <row r="604" spans="1:7" ht="16.5" customHeight="1">
      <c r="A604" s="45"/>
      <c r="B604" s="63" t="s">
        <v>553</v>
      </c>
      <c r="C604" s="190"/>
      <c r="D604" s="191"/>
      <c r="E604" s="127"/>
      <c r="F604" s="127"/>
      <c r="G604" s="290">
        <v>0</v>
      </c>
    </row>
    <row r="605" spans="1:7" ht="16.5" customHeight="1">
      <c r="A605" s="45"/>
      <c r="B605" s="63" t="s">
        <v>493</v>
      </c>
      <c r="C605" s="190"/>
      <c r="D605" s="191"/>
      <c r="E605" s="127"/>
      <c r="F605" s="127"/>
      <c r="G605" s="290">
        <f>(G604/G603)*100</f>
        <v>0</v>
      </c>
    </row>
    <row r="606" spans="1:7" ht="35.25" customHeight="1">
      <c r="A606" s="22" t="s">
        <v>530</v>
      </c>
      <c r="B606" s="273" t="s">
        <v>531</v>
      </c>
      <c r="C606" s="243">
        <v>1</v>
      </c>
      <c r="D606" s="314">
        <v>701</v>
      </c>
      <c r="E606" s="87" t="s">
        <v>85</v>
      </c>
      <c r="F606" s="87">
        <v>612</v>
      </c>
      <c r="G606" s="297">
        <v>400</v>
      </c>
    </row>
    <row r="607" spans="1:7" ht="16.5" customHeight="1">
      <c r="A607" s="45"/>
      <c r="B607" s="63" t="s">
        <v>553</v>
      </c>
      <c r="C607" s="190"/>
      <c r="D607" s="191"/>
      <c r="E607" s="127"/>
      <c r="F607" s="127"/>
      <c r="G607" s="290">
        <v>400</v>
      </c>
    </row>
    <row r="608" spans="1:7" ht="16.5" customHeight="1">
      <c r="A608" s="45"/>
      <c r="B608" s="63" t="s">
        <v>493</v>
      </c>
      <c r="C608" s="190"/>
      <c r="D608" s="191"/>
      <c r="E608" s="127"/>
      <c r="F608" s="127"/>
      <c r="G608" s="290">
        <f>(G607/G606)*100</f>
        <v>100</v>
      </c>
    </row>
    <row r="609" spans="1:7" ht="16.5" customHeight="1">
      <c r="A609" s="31" t="s">
        <v>87</v>
      </c>
      <c r="B609" s="131" t="s">
        <v>319</v>
      </c>
      <c r="C609" s="89">
        <v>1</v>
      </c>
      <c r="D609" s="31" t="s">
        <v>88</v>
      </c>
      <c r="E609" s="31"/>
      <c r="F609" s="31"/>
      <c r="G609" s="38">
        <f>SUM(G613,G616,G622,G643,G649,G665,G675,G681,G687,G706,G722)</f>
        <v>210836</v>
      </c>
    </row>
    <row r="610" spans="1:7" ht="16.5" customHeight="1">
      <c r="A610" s="39"/>
      <c r="B610" s="192" t="s">
        <v>553</v>
      </c>
      <c r="C610" s="102"/>
      <c r="D610" s="39"/>
      <c r="E610" s="39"/>
      <c r="F610" s="39"/>
      <c r="G610" s="74">
        <f>SUM(G614,G617,G623,G644,G650,G666,G676,G682,G688,G707,G723)</f>
        <v>148526</v>
      </c>
    </row>
    <row r="611" spans="1:7" ht="16.5" customHeight="1">
      <c r="A611" s="39"/>
      <c r="B611" s="192" t="s">
        <v>239</v>
      </c>
      <c r="C611" s="102"/>
      <c r="D611" s="39"/>
      <c r="E611" s="39"/>
      <c r="F611" s="39"/>
      <c r="G611" s="292">
        <f>(G610/G609)*100</f>
        <v>70.44622360507692</v>
      </c>
    </row>
    <row r="612" spans="1:7" ht="16.5" customHeight="1">
      <c r="A612" s="26"/>
      <c r="B612" s="27" t="s">
        <v>169</v>
      </c>
      <c r="C612" s="26"/>
      <c r="D612" s="35"/>
      <c r="E612" s="26"/>
      <c r="F612" s="26"/>
      <c r="G612" s="132"/>
    </row>
    <row r="613" spans="1:7" s="2" customFormat="1" ht="46.5" customHeight="1">
      <c r="A613" s="45" t="s">
        <v>90</v>
      </c>
      <c r="B613" s="46" t="s">
        <v>387</v>
      </c>
      <c r="C613" s="49">
        <v>1</v>
      </c>
      <c r="D613" s="48">
        <v>702</v>
      </c>
      <c r="E613" s="45" t="s">
        <v>197</v>
      </c>
      <c r="F613" s="45">
        <v>611</v>
      </c>
      <c r="G613" s="81">
        <v>38263</v>
      </c>
    </row>
    <row r="614" spans="1:7" s="2" customFormat="1" ht="16.5" customHeight="1">
      <c r="A614" s="45"/>
      <c r="B614" s="46" t="s">
        <v>553</v>
      </c>
      <c r="C614" s="49"/>
      <c r="D614" s="48"/>
      <c r="E614" s="45"/>
      <c r="F614" s="45"/>
      <c r="G614" s="81">
        <v>27414</v>
      </c>
    </row>
    <row r="615" spans="1:7" s="2" customFormat="1" ht="16.5" customHeight="1">
      <c r="A615" s="45"/>
      <c r="B615" s="46" t="s">
        <v>239</v>
      </c>
      <c r="C615" s="49"/>
      <c r="D615" s="48"/>
      <c r="E615" s="45"/>
      <c r="F615" s="45"/>
      <c r="G615" s="290">
        <f>(G614/G613)*100</f>
        <v>71.64623787993622</v>
      </c>
    </row>
    <row r="616" spans="1:7" ht="17.25" customHeight="1">
      <c r="A616" s="22" t="s">
        <v>91</v>
      </c>
      <c r="B616" s="82" t="s">
        <v>320</v>
      </c>
      <c r="C616" s="42" t="s">
        <v>23</v>
      </c>
      <c r="D616" s="22" t="s">
        <v>88</v>
      </c>
      <c r="E616" s="22" t="s">
        <v>89</v>
      </c>
      <c r="F616" s="22"/>
      <c r="G616" s="44">
        <f>SUM(G619)</f>
        <v>146</v>
      </c>
    </row>
    <row r="617" spans="1:7" ht="17.25" customHeight="1">
      <c r="A617" s="45"/>
      <c r="B617" s="66" t="s">
        <v>553</v>
      </c>
      <c r="C617" s="47"/>
      <c r="D617" s="45"/>
      <c r="E617" s="45"/>
      <c r="F617" s="45"/>
      <c r="G617" s="76">
        <f>SUM(G620)</f>
        <v>63</v>
      </c>
    </row>
    <row r="618" spans="1:7" ht="17.25" customHeight="1">
      <c r="A618" s="45"/>
      <c r="B618" s="66" t="s">
        <v>239</v>
      </c>
      <c r="C618" s="47"/>
      <c r="D618" s="45"/>
      <c r="E618" s="45"/>
      <c r="F618" s="45"/>
      <c r="G618" s="294">
        <f>(G617/G616)*100</f>
        <v>43.15068493150685</v>
      </c>
    </row>
    <row r="619" spans="1:7" ht="48" customHeight="1">
      <c r="A619" s="45"/>
      <c r="B619" s="85" t="s">
        <v>388</v>
      </c>
      <c r="C619" s="105">
        <v>1</v>
      </c>
      <c r="D619" s="58">
        <v>702</v>
      </c>
      <c r="E619" s="59" t="s">
        <v>197</v>
      </c>
      <c r="F619" s="57" t="s">
        <v>192</v>
      </c>
      <c r="G619" s="50">
        <v>146</v>
      </c>
    </row>
    <row r="620" spans="1:7" ht="17.25" customHeight="1">
      <c r="A620" s="45"/>
      <c r="B620" s="88" t="s">
        <v>553</v>
      </c>
      <c r="C620" s="49"/>
      <c r="D620" s="48"/>
      <c r="E620" s="45"/>
      <c r="F620" s="47"/>
      <c r="G620" s="50">
        <v>63</v>
      </c>
    </row>
    <row r="621" spans="1:7" ht="17.25" customHeight="1">
      <c r="A621" s="36"/>
      <c r="B621" s="133" t="s">
        <v>239</v>
      </c>
      <c r="C621" s="91"/>
      <c r="D621" s="53"/>
      <c r="E621" s="36"/>
      <c r="F621" s="52"/>
      <c r="G621" s="291">
        <f>(G620/G619)*100</f>
        <v>43.15068493150685</v>
      </c>
    </row>
    <row r="622" spans="1:7" s="2" customFormat="1" ht="246" customHeight="1">
      <c r="A622" s="380" t="s">
        <v>92</v>
      </c>
      <c r="B622" s="82" t="s">
        <v>321</v>
      </c>
      <c r="C622" s="243">
        <v>1</v>
      </c>
      <c r="D622" s="87" t="s">
        <v>88</v>
      </c>
      <c r="E622" s="87" t="s">
        <v>622</v>
      </c>
      <c r="F622" s="87"/>
      <c r="G622" s="244">
        <f>SUM(G625,G631,G637)</f>
        <v>147851</v>
      </c>
    </row>
    <row r="623" spans="1:7" s="2" customFormat="1" ht="17.25" customHeight="1">
      <c r="A623" s="379"/>
      <c r="B623" s="66" t="s">
        <v>553</v>
      </c>
      <c r="C623" s="190"/>
      <c r="D623" s="127"/>
      <c r="E623" s="127"/>
      <c r="F623" s="127"/>
      <c r="G623" s="193">
        <f>SUM(G626,G632,G638)</f>
        <v>113320</v>
      </c>
    </row>
    <row r="624" spans="1:7" s="2" customFormat="1" ht="17.25" customHeight="1">
      <c r="A624" s="379"/>
      <c r="B624" s="236" t="s">
        <v>239</v>
      </c>
      <c r="C624" s="141"/>
      <c r="D624" s="195"/>
      <c r="E624" s="195"/>
      <c r="F624" s="195"/>
      <c r="G624" s="291">
        <f>(G623/G622)*100</f>
        <v>76.64473016753352</v>
      </c>
    </row>
    <row r="625" spans="1:7" s="2" customFormat="1" ht="31.5" customHeight="1">
      <c r="A625" s="379"/>
      <c r="B625" s="63" t="s">
        <v>389</v>
      </c>
      <c r="C625" s="49">
        <v>1</v>
      </c>
      <c r="D625" s="45" t="s">
        <v>88</v>
      </c>
      <c r="E625" s="45" t="s">
        <v>622</v>
      </c>
      <c r="F625" s="45"/>
      <c r="G625" s="76">
        <f>SUM(G628)</f>
        <v>142771</v>
      </c>
    </row>
    <row r="626" spans="1:7" s="2" customFormat="1" ht="16.5" customHeight="1">
      <c r="A626" s="379"/>
      <c r="B626" s="63" t="s">
        <v>553</v>
      </c>
      <c r="C626" s="49"/>
      <c r="D626" s="45"/>
      <c r="E626" s="45"/>
      <c r="F626" s="45"/>
      <c r="G626" s="76">
        <f>SUM(G629)</f>
        <v>113135</v>
      </c>
    </row>
    <row r="627" spans="1:7" s="2" customFormat="1" ht="16.5" customHeight="1">
      <c r="A627" s="379"/>
      <c r="B627" s="63" t="s">
        <v>239</v>
      </c>
      <c r="C627" s="49"/>
      <c r="D627" s="45"/>
      <c r="E627" s="45"/>
      <c r="F627" s="45"/>
      <c r="G627" s="290">
        <f>(G626/G625)*100</f>
        <v>79.24228309670731</v>
      </c>
    </row>
    <row r="628" spans="1:7" s="2" customFormat="1" ht="48" customHeight="1">
      <c r="A628" s="379"/>
      <c r="B628" s="84" t="s">
        <v>322</v>
      </c>
      <c r="C628" s="105">
        <v>1</v>
      </c>
      <c r="D628" s="58">
        <v>702</v>
      </c>
      <c r="E628" s="59" t="s">
        <v>622</v>
      </c>
      <c r="F628" s="57" t="s">
        <v>198</v>
      </c>
      <c r="G628" s="116">
        <v>142771</v>
      </c>
    </row>
    <row r="629" spans="1:7" s="2" customFormat="1" ht="16.5" customHeight="1">
      <c r="A629" s="379"/>
      <c r="B629" s="63" t="s">
        <v>553</v>
      </c>
      <c r="C629" s="49"/>
      <c r="D629" s="48"/>
      <c r="E629" s="45"/>
      <c r="F629" s="47"/>
      <c r="G629" s="50">
        <v>113135</v>
      </c>
    </row>
    <row r="630" spans="1:7" s="2" customFormat="1" ht="16.5" customHeight="1">
      <c r="A630" s="379"/>
      <c r="B630" s="71" t="s">
        <v>239</v>
      </c>
      <c r="C630" s="91"/>
      <c r="D630" s="53"/>
      <c r="E630" s="36"/>
      <c r="F630" s="52"/>
      <c r="G630" s="291">
        <f>(G629/G628)*100</f>
        <v>79.24228309670731</v>
      </c>
    </row>
    <row r="631" spans="1:7" s="2" customFormat="1" ht="36" customHeight="1">
      <c r="A631" s="379"/>
      <c r="B631" s="245" t="s">
        <v>391</v>
      </c>
      <c r="C631" s="190">
        <v>1</v>
      </c>
      <c r="D631" s="191">
        <v>702</v>
      </c>
      <c r="E631" s="127" t="s">
        <v>622</v>
      </c>
      <c r="F631" s="246" t="s">
        <v>198</v>
      </c>
      <c r="G631" s="76">
        <f>SUM(G634)</f>
        <v>4777</v>
      </c>
    </row>
    <row r="632" spans="1:7" s="2" customFormat="1" ht="16.5" customHeight="1">
      <c r="A632" s="379"/>
      <c r="B632" s="245" t="s">
        <v>553</v>
      </c>
      <c r="C632" s="190"/>
      <c r="D632" s="191"/>
      <c r="E632" s="127"/>
      <c r="F632" s="246"/>
      <c r="G632" s="76">
        <f>SUM(G635)</f>
        <v>0</v>
      </c>
    </row>
    <row r="633" spans="1:7" s="2" customFormat="1" ht="16.5" customHeight="1">
      <c r="A633" s="379"/>
      <c r="B633" s="245" t="s">
        <v>239</v>
      </c>
      <c r="C633" s="190"/>
      <c r="D633" s="191"/>
      <c r="E633" s="127"/>
      <c r="F633" s="246"/>
      <c r="G633" s="290">
        <f>(G632/G631)*100</f>
        <v>0</v>
      </c>
    </row>
    <row r="634" spans="1:7" s="2" customFormat="1" ht="48" customHeight="1">
      <c r="A634" s="379"/>
      <c r="B634" s="84" t="s">
        <v>322</v>
      </c>
      <c r="C634" s="276">
        <v>1</v>
      </c>
      <c r="D634" s="277">
        <v>702</v>
      </c>
      <c r="E634" s="278" t="s">
        <v>622</v>
      </c>
      <c r="F634" s="357" t="s">
        <v>198</v>
      </c>
      <c r="G634" s="116">
        <v>4777</v>
      </c>
    </row>
    <row r="635" spans="1:7" s="2" customFormat="1" ht="16.5" customHeight="1">
      <c r="A635" s="379"/>
      <c r="B635" s="63" t="s">
        <v>553</v>
      </c>
      <c r="C635" s="190"/>
      <c r="D635" s="191"/>
      <c r="E635" s="127"/>
      <c r="F635" s="246"/>
      <c r="G635" s="50">
        <v>0</v>
      </c>
    </row>
    <row r="636" spans="1:7" s="2" customFormat="1" ht="16.5" customHeight="1">
      <c r="A636" s="379"/>
      <c r="B636" s="71" t="s">
        <v>239</v>
      </c>
      <c r="C636" s="141"/>
      <c r="D636" s="242"/>
      <c r="E636" s="195"/>
      <c r="F636" s="247"/>
      <c r="G636" s="291">
        <f>(G635/G634)*100</f>
        <v>0</v>
      </c>
    </row>
    <row r="637" spans="1:7" s="2" customFormat="1" ht="49.5" customHeight="1">
      <c r="A637" s="379"/>
      <c r="B637" s="194" t="s">
        <v>390</v>
      </c>
      <c r="C637" s="49">
        <v>1</v>
      </c>
      <c r="D637" s="48">
        <v>702</v>
      </c>
      <c r="E637" s="45" t="s">
        <v>622</v>
      </c>
      <c r="F637" s="47"/>
      <c r="G637" s="50">
        <f>SUM(G640)</f>
        <v>303</v>
      </c>
    </row>
    <row r="638" spans="1:7" s="2" customFormat="1" ht="17.25" customHeight="1">
      <c r="A638" s="379"/>
      <c r="B638" s="194" t="s">
        <v>553</v>
      </c>
      <c r="C638" s="49"/>
      <c r="D638" s="48"/>
      <c r="E638" s="45"/>
      <c r="F638" s="47"/>
      <c r="G638" s="50">
        <f>SUM(G641)</f>
        <v>185</v>
      </c>
    </row>
    <row r="639" spans="1:7" s="2" customFormat="1" ht="17.25" customHeight="1">
      <c r="A639" s="379"/>
      <c r="B639" s="194" t="s">
        <v>239</v>
      </c>
      <c r="C639" s="49"/>
      <c r="D639" s="48"/>
      <c r="E639" s="45"/>
      <c r="F639" s="47"/>
      <c r="G639" s="290">
        <f>(G638/G637)*100</f>
        <v>61.05610561056105</v>
      </c>
    </row>
    <row r="640" spans="1:7" s="2" customFormat="1" ht="48" customHeight="1">
      <c r="A640" s="379"/>
      <c r="B640" s="84" t="s">
        <v>322</v>
      </c>
      <c r="C640" s="105">
        <v>1</v>
      </c>
      <c r="D640" s="58">
        <v>702</v>
      </c>
      <c r="E640" s="59" t="s">
        <v>622</v>
      </c>
      <c r="F640" s="57" t="s">
        <v>198</v>
      </c>
      <c r="G640" s="116">
        <v>303</v>
      </c>
    </row>
    <row r="641" spans="1:7" s="2" customFormat="1" ht="17.25" customHeight="1">
      <c r="A641" s="45"/>
      <c r="B641" s="63" t="s">
        <v>553</v>
      </c>
      <c r="C641" s="49"/>
      <c r="D641" s="48"/>
      <c r="E641" s="45"/>
      <c r="F641" s="47"/>
      <c r="G641" s="50">
        <v>185</v>
      </c>
    </row>
    <row r="642" spans="1:7" s="2" customFormat="1" ht="17.25" customHeight="1">
      <c r="A642" s="36"/>
      <c r="B642" s="71" t="s">
        <v>239</v>
      </c>
      <c r="C642" s="91"/>
      <c r="D642" s="53"/>
      <c r="E642" s="36"/>
      <c r="F642" s="52"/>
      <c r="G642" s="291">
        <f>(G641/G640)*100</f>
        <v>61.05610561056105</v>
      </c>
    </row>
    <row r="643" spans="1:7" ht="128.25" customHeight="1">
      <c r="A643" s="379" t="s">
        <v>93</v>
      </c>
      <c r="B643" s="66" t="s">
        <v>380</v>
      </c>
      <c r="C643" s="47" t="s">
        <v>23</v>
      </c>
      <c r="D643" s="45" t="s">
        <v>88</v>
      </c>
      <c r="E643" s="45" t="s">
        <v>623</v>
      </c>
      <c r="F643" s="45"/>
      <c r="G643" s="76">
        <f>G646</f>
        <v>7351</v>
      </c>
    </row>
    <row r="644" spans="1:7" ht="16.5" customHeight="1">
      <c r="A644" s="379"/>
      <c r="B644" s="66" t="s">
        <v>553</v>
      </c>
      <c r="C644" s="47"/>
      <c r="D644" s="45"/>
      <c r="E644" s="45"/>
      <c r="F644" s="45"/>
      <c r="G644" s="76">
        <f>G647</f>
        <v>5146</v>
      </c>
    </row>
    <row r="645" spans="1:7" ht="16.5" customHeight="1">
      <c r="A645" s="379"/>
      <c r="B645" s="66" t="s">
        <v>239</v>
      </c>
      <c r="C645" s="47"/>
      <c r="D645" s="45"/>
      <c r="E645" s="45"/>
      <c r="F645" s="45"/>
      <c r="G645" s="290">
        <f>(G644/G643)*100</f>
        <v>70.00408107740444</v>
      </c>
    </row>
    <row r="646" spans="1:7" ht="48.75" customHeight="1">
      <c r="A646" s="379"/>
      <c r="B646" s="134" t="s">
        <v>388</v>
      </c>
      <c r="C646" s="135">
        <v>1</v>
      </c>
      <c r="D646" s="137">
        <v>702</v>
      </c>
      <c r="E646" s="136" t="s">
        <v>623</v>
      </c>
      <c r="F646" s="138" t="s">
        <v>198</v>
      </c>
      <c r="G646" s="139">
        <v>7351</v>
      </c>
    </row>
    <row r="647" spans="1:7" ht="16.5" customHeight="1">
      <c r="A647" s="127"/>
      <c r="B647" s="63" t="s">
        <v>553</v>
      </c>
      <c r="C647" s="49"/>
      <c r="D647" s="48"/>
      <c r="E647" s="45"/>
      <c r="F647" s="47"/>
      <c r="G647" s="50">
        <v>5146</v>
      </c>
    </row>
    <row r="648" spans="1:7" ht="16.5" customHeight="1">
      <c r="A648" s="195"/>
      <c r="B648" s="71" t="s">
        <v>239</v>
      </c>
      <c r="C648" s="91"/>
      <c r="D648" s="53"/>
      <c r="E648" s="36"/>
      <c r="F648" s="52"/>
      <c r="G648" s="291">
        <f>(G647/G646)*100</f>
        <v>70.00408107740444</v>
      </c>
    </row>
    <row r="649" spans="1:7" ht="96" customHeight="1">
      <c r="A649" s="127" t="s">
        <v>409</v>
      </c>
      <c r="B649" s="63" t="s">
        <v>615</v>
      </c>
      <c r="C649" s="49">
        <v>1</v>
      </c>
      <c r="D649" s="48">
        <v>702</v>
      </c>
      <c r="E649" s="45"/>
      <c r="F649" s="47"/>
      <c r="G649" s="290">
        <f>SUM(G653,G659)</f>
        <v>7886</v>
      </c>
    </row>
    <row r="650" spans="1:7" ht="17.25" customHeight="1">
      <c r="A650" s="127"/>
      <c r="B650" s="63" t="s">
        <v>553</v>
      </c>
      <c r="C650" s="49"/>
      <c r="D650" s="48"/>
      <c r="E650" s="45"/>
      <c r="F650" s="47"/>
      <c r="G650" s="290">
        <f>SUM(G654,G660)</f>
        <v>376</v>
      </c>
    </row>
    <row r="651" spans="1:7" ht="17.25" customHeight="1">
      <c r="A651" s="127"/>
      <c r="B651" s="63" t="s">
        <v>239</v>
      </c>
      <c r="C651" s="49"/>
      <c r="D651" s="48"/>
      <c r="E651" s="45"/>
      <c r="F651" s="47"/>
      <c r="G651" s="290">
        <f>(G650/G649)*100</f>
        <v>4.767943190464114</v>
      </c>
    </row>
    <row r="652" spans="1:7" ht="16.5" customHeight="1">
      <c r="A652" s="127"/>
      <c r="B652" s="63" t="s">
        <v>169</v>
      </c>
      <c r="C652" s="49"/>
      <c r="D652" s="48"/>
      <c r="E652" s="45"/>
      <c r="F652" s="47"/>
      <c r="G652" s="290"/>
    </row>
    <row r="653" spans="1:7" ht="50.25" customHeight="1">
      <c r="A653" s="127"/>
      <c r="B653" s="273" t="s">
        <v>415</v>
      </c>
      <c r="C653" s="124">
        <v>1</v>
      </c>
      <c r="D653" s="43">
        <v>702</v>
      </c>
      <c r="E653" s="22" t="s">
        <v>419</v>
      </c>
      <c r="F653" s="42"/>
      <c r="G653" s="297">
        <f>SUM(G656)</f>
        <v>7510</v>
      </c>
    </row>
    <row r="654" spans="1:7" ht="16.5" customHeight="1">
      <c r="A654" s="127"/>
      <c r="B654" s="63" t="s">
        <v>553</v>
      </c>
      <c r="C654" s="49"/>
      <c r="D654" s="48"/>
      <c r="E654" s="45"/>
      <c r="F654" s="47"/>
      <c r="G654" s="290">
        <f>SUM(G657)</f>
        <v>0</v>
      </c>
    </row>
    <row r="655" spans="1:7" ht="16.5" customHeight="1">
      <c r="A655" s="127"/>
      <c r="B655" s="51" t="s">
        <v>239</v>
      </c>
      <c r="C655" s="93"/>
      <c r="D655" s="68"/>
      <c r="E655" s="69"/>
      <c r="F655" s="67"/>
      <c r="G655" s="294">
        <f>(G654/G653)*100</f>
        <v>0</v>
      </c>
    </row>
    <row r="656" spans="1:7" ht="16.5" customHeight="1">
      <c r="A656" s="127"/>
      <c r="B656" s="63" t="s">
        <v>416</v>
      </c>
      <c r="C656" s="49">
        <v>1</v>
      </c>
      <c r="D656" s="48">
        <v>702</v>
      </c>
      <c r="E656" s="45" t="s">
        <v>419</v>
      </c>
      <c r="F656" s="47" t="s">
        <v>198</v>
      </c>
      <c r="G656" s="290">
        <v>7510</v>
      </c>
    </row>
    <row r="657" spans="1:7" ht="16.5" customHeight="1">
      <c r="A657" s="127"/>
      <c r="B657" s="63" t="s">
        <v>553</v>
      </c>
      <c r="C657" s="49"/>
      <c r="D657" s="48"/>
      <c r="E657" s="45"/>
      <c r="F657" s="47"/>
      <c r="G657" s="290">
        <v>0</v>
      </c>
    </row>
    <row r="658" spans="1:7" ht="16.5" customHeight="1">
      <c r="A658" s="127"/>
      <c r="B658" s="63" t="s">
        <v>239</v>
      </c>
      <c r="C658" s="49"/>
      <c r="D658" s="48"/>
      <c r="E658" s="45"/>
      <c r="F658" s="47"/>
      <c r="G658" s="290">
        <f>(G657/G656)*100</f>
        <v>0</v>
      </c>
    </row>
    <row r="659" spans="1:7" ht="31.5" customHeight="1">
      <c r="A659" s="127"/>
      <c r="B659" s="273" t="s">
        <v>417</v>
      </c>
      <c r="C659" s="124">
        <v>1</v>
      </c>
      <c r="D659" s="43">
        <v>702</v>
      </c>
      <c r="E659" s="22" t="s">
        <v>197</v>
      </c>
      <c r="F659" s="42"/>
      <c r="G659" s="297">
        <f>SUM(G662)</f>
        <v>376</v>
      </c>
    </row>
    <row r="660" spans="1:7" ht="16.5" customHeight="1">
      <c r="A660" s="127"/>
      <c r="B660" s="63" t="s">
        <v>553</v>
      </c>
      <c r="C660" s="49"/>
      <c r="D660" s="48"/>
      <c r="E660" s="45"/>
      <c r="F660" s="47"/>
      <c r="G660" s="290">
        <f>SUM(G663)</f>
        <v>376</v>
      </c>
    </row>
    <row r="661" spans="1:7" ht="16.5" customHeight="1">
      <c r="A661" s="127"/>
      <c r="B661" s="51" t="s">
        <v>239</v>
      </c>
      <c r="C661" s="93"/>
      <c r="D661" s="68"/>
      <c r="E661" s="69"/>
      <c r="F661" s="67"/>
      <c r="G661" s="294">
        <f>(G660/G659)*100</f>
        <v>100</v>
      </c>
    </row>
    <row r="662" spans="1:7" ht="16.5" customHeight="1">
      <c r="A662" s="127"/>
      <c r="B662" s="63" t="s">
        <v>418</v>
      </c>
      <c r="C662" s="49">
        <v>1</v>
      </c>
      <c r="D662" s="48">
        <v>702</v>
      </c>
      <c r="E662" s="45" t="s">
        <v>197</v>
      </c>
      <c r="F662" s="47" t="s">
        <v>414</v>
      </c>
      <c r="G662" s="290">
        <v>376</v>
      </c>
    </row>
    <row r="663" spans="1:7" ht="16.5" customHeight="1">
      <c r="A663" s="127"/>
      <c r="B663" s="63" t="s">
        <v>553</v>
      </c>
      <c r="C663" s="49"/>
      <c r="D663" s="48"/>
      <c r="E663" s="45"/>
      <c r="F663" s="47"/>
      <c r="G663" s="290">
        <v>376</v>
      </c>
    </row>
    <row r="664" spans="1:7" ht="16.5" customHeight="1">
      <c r="A664" s="127"/>
      <c r="B664" s="63" t="s">
        <v>239</v>
      </c>
      <c r="C664" s="49"/>
      <c r="D664" s="48"/>
      <c r="E664" s="45"/>
      <c r="F664" s="47"/>
      <c r="G664" s="290">
        <f>(G663/G662)*100</f>
        <v>100</v>
      </c>
    </row>
    <row r="665" spans="1:7" ht="16.5" customHeight="1">
      <c r="A665" s="87" t="s">
        <v>410</v>
      </c>
      <c r="B665" s="273" t="s">
        <v>411</v>
      </c>
      <c r="C665" s="124">
        <v>1</v>
      </c>
      <c r="D665" s="43">
        <v>702</v>
      </c>
      <c r="E665" s="22"/>
      <c r="F665" s="42"/>
      <c r="G665" s="297">
        <f>SUM(G669,G672)</f>
        <v>163</v>
      </c>
    </row>
    <row r="666" spans="1:7" ht="16.5" customHeight="1">
      <c r="A666" s="127"/>
      <c r="B666" s="63" t="s">
        <v>553</v>
      </c>
      <c r="C666" s="49"/>
      <c r="D666" s="48"/>
      <c r="E666" s="45"/>
      <c r="F666" s="47"/>
      <c r="G666" s="290">
        <f>SUM(G670,G673)</f>
        <v>163</v>
      </c>
    </row>
    <row r="667" spans="1:7" ht="16.5" customHeight="1">
      <c r="A667" s="127"/>
      <c r="B667" s="63" t="s">
        <v>239</v>
      </c>
      <c r="C667" s="49"/>
      <c r="D667" s="48"/>
      <c r="E667" s="45"/>
      <c r="F667" s="47"/>
      <c r="G667" s="290">
        <f>(G666/G665)*100</f>
        <v>100</v>
      </c>
    </row>
    <row r="668" spans="1:7" ht="16.5" customHeight="1">
      <c r="A668" s="127"/>
      <c r="B668" s="63" t="s">
        <v>169</v>
      </c>
      <c r="C668" s="49"/>
      <c r="D668" s="48"/>
      <c r="E668" s="45"/>
      <c r="F668" s="47"/>
      <c r="G668" s="290"/>
    </row>
    <row r="669" spans="1:7" ht="35.25" customHeight="1">
      <c r="A669" s="127"/>
      <c r="B669" s="84" t="s">
        <v>412</v>
      </c>
      <c r="C669" s="105">
        <v>1</v>
      </c>
      <c r="D669" s="58">
        <v>702</v>
      </c>
      <c r="E669" s="59" t="s">
        <v>197</v>
      </c>
      <c r="F669" s="57" t="s">
        <v>414</v>
      </c>
      <c r="G669" s="296">
        <v>98</v>
      </c>
    </row>
    <row r="670" spans="1:7" ht="16.5" customHeight="1">
      <c r="A670" s="127"/>
      <c r="B670" s="63" t="s">
        <v>553</v>
      </c>
      <c r="C670" s="49"/>
      <c r="D670" s="48"/>
      <c r="E670" s="45"/>
      <c r="F670" s="47"/>
      <c r="G670" s="290">
        <v>98</v>
      </c>
    </row>
    <row r="671" spans="1:7" ht="16.5" customHeight="1">
      <c r="A671" s="127"/>
      <c r="B671" s="51" t="s">
        <v>239</v>
      </c>
      <c r="C671" s="93"/>
      <c r="D671" s="68"/>
      <c r="E671" s="69"/>
      <c r="F671" s="67"/>
      <c r="G671" s="294">
        <f>(G670/G669)*100</f>
        <v>100</v>
      </c>
    </row>
    <row r="672" spans="1:7" ht="16.5" customHeight="1">
      <c r="A672" s="127"/>
      <c r="B672" s="63" t="s">
        <v>413</v>
      </c>
      <c r="C672" s="49">
        <v>1</v>
      </c>
      <c r="D672" s="48">
        <v>702</v>
      </c>
      <c r="E672" s="45" t="s">
        <v>197</v>
      </c>
      <c r="F672" s="47" t="s">
        <v>414</v>
      </c>
      <c r="G672" s="290">
        <v>65</v>
      </c>
    </row>
    <row r="673" spans="1:7" ht="16.5" customHeight="1">
      <c r="A673" s="127"/>
      <c r="B673" s="63" t="s">
        <v>553</v>
      </c>
      <c r="C673" s="49"/>
      <c r="D673" s="48"/>
      <c r="E673" s="45"/>
      <c r="F673" s="47"/>
      <c r="G673" s="290">
        <v>65</v>
      </c>
    </row>
    <row r="674" spans="1:7" ht="16.5" customHeight="1">
      <c r="A674" s="127"/>
      <c r="B674" s="63" t="s">
        <v>239</v>
      </c>
      <c r="C674" s="49"/>
      <c r="D674" s="48"/>
      <c r="E674" s="45"/>
      <c r="F674" s="47"/>
      <c r="G674" s="290">
        <f>(G673/G672)*100</f>
        <v>100</v>
      </c>
    </row>
    <row r="675" spans="1:7" ht="63.75" customHeight="1">
      <c r="A675" s="87" t="s">
        <v>485</v>
      </c>
      <c r="B675" s="273" t="s">
        <v>484</v>
      </c>
      <c r="C675" s="124">
        <v>1</v>
      </c>
      <c r="D675" s="43" t="s">
        <v>88</v>
      </c>
      <c r="E675" s="22" t="s">
        <v>483</v>
      </c>
      <c r="F675" s="42"/>
      <c r="G675" s="44">
        <f>SUM(G678)</f>
        <v>1726</v>
      </c>
    </row>
    <row r="676" spans="1:7" ht="16.5" customHeight="1">
      <c r="A676" s="127"/>
      <c r="B676" s="63" t="s">
        <v>553</v>
      </c>
      <c r="C676" s="49"/>
      <c r="D676" s="48"/>
      <c r="E676" s="45"/>
      <c r="F676" s="47"/>
      <c r="G676" s="76">
        <f>SUM(G679)</f>
        <v>1202</v>
      </c>
    </row>
    <row r="677" spans="1:7" ht="16.5" customHeight="1">
      <c r="A677" s="127"/>
      <c r="B677" s="63" t="s">
        <v>239</v>
      </c>
      <c r="C677" s="49"/>
      <c r="D677" s="48"/>
      <c r="E677" s="45"/>
      <c r="F677" s="47"/>
      <c r="G677" s="290">
        <f>(G676/G675)*100</f>
        <v>69.64078794901506</v>
      </c>
    </row>
    <row r="678" spans="1:7" ht="16.5" customHeight="1">
      <c r="A678" s="127"/>
      <c r="B678" s="84" t="s">
        <v>416</v>
      </c>
      <c r="C678" s="105">
        <v>1</v>
      </c>
      <c r="D678" s="58" t="s">
        <v>88</v>
      </c>
      <c r="E678" s="59" t="s">
        <v>483</v>
      </c>
      <c r="F678" s="57" t="s">
        <v>198</v>
      </c>
      <c r="G678" s="228">
        <v>1726</v>
      </c>
    </row>
    <row r="679" spans="1:7" ht="16.5" customHeight="1">
      <c r="A679" s="127"/>
      <c r="B679" s="63" t="s">
        <v>553</v>
      </c>
      <c r="C679" s="49"/>
      <c r="D679" s="48"/>
      <c r="E679" s="45"/>
      <c r="F679" s="47"/>
      <c r="G679" s="76">
        <v>1202</v>
      </c>
    </row>
    <row r="680" spans="1:7" ht="16.5" customHeight="1">
      <c r="A680" s="127"/>
      <c r="B680" s="63" t="s">
        <v>239</v>
      </c>
      <c r="C680" s="49"/>
      <c r="D680" s="48"/>
      <c r="E680" s="45"/>
      <c r="F680" s="47"/>
      <c r="G680" s="291">
        <f>(G679/G678)*100</f>
        <v>69.64078794901506</v>
      </c>
    </row>
    <row r="681" spans="1:7" ht="49.5" customHeight="1">
      <c r="A681" s="87" t="s">
        <v>482</v>
      </c>
      <c r="B681" s="273" t="s">
        <v>476</v>
      </c>
      <c r="C681" s="124">
        <v>1</v>
      </c>
      <c r="D681" s="43" t="s">
        <v>88</v>
      </c>
      <c r="E681" s="22" t="s">
        <v>457</v>
      </c>
      <c r="F681" s="42"/>
      <c r="G681" s="44">
        <f>SUM(G684)</f>
        <v>60</v>
      </c>
    </row>
    <row r="682" spans="1:7" ht="16.5" customHeight="1">
      <c r="A682" s="127"/>
      <c r="B682" s="63" t="s">
        <v>553</v>
      </c>
      <c r="C682" s="49"/>
      <c r="D682" s="48"/>
      <c r="E682" s="45"/>
      <c r="F682" s="47"/>
      <c r="G682" s="76">
        <f>SUM(G685)</f>
        <v>42</v>
      </c>
    </row>
    <row r="683" spans="1:7" ht="16.5" customHeight="1">
      <c r="A683" s="127"/>
      <c r="B683" s="63" t="s">
        <v>239</v>
      </c>
      <c r="C683" s="49"/>
      <c r="D683" s="48"/>
      <c r="E683" s="45"/>
      <c r="F683" s="47"/>
      <c r="G683" s="290">
        <f>(G682/G681)*100</f>
        <v>70</v>
      </c>
    </row>
    <row r="684" spans="1:7" ht="49.5" customHeight="1">
      <c r="A684" s="127"/>
      <c r="B684" s="84" t="s">
        <v>334</v>
      </c>
      <c r="C684" s="105">
        <v>1</v>
      </c>
      <c r="D684" s="58" t="s">
        <v>88</v>
      </c>
      <c r="E684" s="59" t="s">
        <v>457</v>
      </c>
      <c r="F684" s="57">
        <v>610</v>
      </c>
      <c r="G684" s="228">
        <v>60</v>
      </c>
    </row>
    <row r="685" spans="1:7" ht="16.5" customHeight="1">
      <c r="A685" s="127"/>
      <c r="B685" s="63" t="s">
        <v>553</v>
      </c>
      <c r="C685" s="49"/>
      <c r="D685" s="48"/>
      <c r="E685" s="45"/>
      <c r="F685" s="47"/>
      <c r="G685" s="76">
        <v>42</v>
      </c>
    </row>
    <row r="686" spans="1:7" ht="16.5" customHeight="1">
      <c r="A686" s="127"/>
      <c r="B686" s="63" t="s">
        <v>239</v>
      </c>
      <c r="C686" s="49"/>
      <c r="D686" s="48"/>
      <c r="E686" s="45"/>
      <c r="F686" s="47"/>
      <c r="G686" s="291">
        <f>(G685/G684)*100</f>
        <v>70</v>
      </c>
    </row>
    <row r="687" spans="1:7" ht="64.5" customHeight="1">
      <c r="A687" s="87" t="s">
        <v>477</v>
      </c>
      <c r="B687" s="273" t="s">
        <v>459</v>
      </c>
      <c r="C687" s="124">
        <v>1</v>
      </c>
      <c r="D687" s="43">
        <v>702</v>
      </c>
      <c r="E687" s="22" t="s">
        <v>460</v>
      </c>
      <c r="F687" s="42"/>
      <c r="G687" s="76">
        <f>SUM(G690)</f>
        <v>800</v>
      </c>
    </row>
    <row r="688" spans="1:7" ht="15.75" customHeight="1">
      <c r="A688" s="127"/>
      <c r="B688" s="63" t="s">
        <v>553</v>
      </c>
      <c r="C688" s="49"/>
      <c r="D688" s="48"/>
      <c r="E688" s="45"/>
      <c r="F688" s="47"/>
      <c r="G688" s="76">
        <f>SUM(G691)</f>
        <v>800</v>
      </c>
    </row>
    <row r="689" spans="1:7" ht="16.5" customHeight="1">
      <c r="A689" s="127"/>
      <c r="B689" s="63" t="s">
        <v>239</v>
      </c>
      <c r="C689" s="49"/>
      <c r="D689" s="48"/>
      <c r="E689" s="45"/>
      <c r="F689" s="47"/>
      <c r="G689" s="290">
        <f>(G688/G687)*100</f>
        <v>100</v>
      </c>
    </row>
    <row r="690" spans="1:7" ht="16.5" customHeight="1">
      <c r="A690" s="127"/>
      <c r="B690" s="273" t="s">
        <v>418</v>
      </c>
      <c r="C690" s="124">
        <v>1</v>
      </c>
      <c r="D690" s="43">
        <v>702</v>
      </c>
      <c r="E690" s="22" t="s">
        <v>460</v>
      </c>
      <c r="F690" s="42">
        <v>610</v>
      </c>
      <c r="G690" s="44">
        <f>SUM(G694,G697,G700,G703)</f>
        <v>800</v>
      </c>
    </row>
    <row r="691" spans="1:7" ht="16.5" customHeight="1">
      <c r="A691" s="127"/>
      <c r="B691" s="63" t="s">
        <v>553</v>
      </c>
      <c r="C691" s="49"/>
      <c r="D691" s="48"/>
      <c r="E691" s="45"/>
      <c r="F691" s="47"/>
      <c r="G691" s="76">
        <f>SUM(G695,G698,G701,G704)</f>
        <v>800</v>
      </c>
    </row>
    <row r="692" spans="1:7" ht="16.5" customHeight="1">
      <c r="A692" s="127"/>
      <c r="B692" s="63" t="s">
        <v>239</v>
      </c>
      <c r="C692" s="49"/>
      <c r="D692" s="48"/>
      <c r="E692" s="45"/>
      <c r="F692" s="47"/>
      <c r="G692" s="290">
        <f>(G691/G690)*100</f>
        <v>100</v>
      </c>
    </row>
    <row r="693" spans="1:7" ht="16.5" customHeight="1">
      <c r="A693" s="127"/>
      <c r="B693" s="51" t="s">
        <v>169</v>
      </c>
      <c r="C693" s="93"/>
      <c r="D693" s="68"/>
      <c r="E693" s="69"/>
      <c r="F693" s="67"/>
      <c r="G693" s="294"/>
    </row>
    <row r="694" spans="1:7" ht="47.25" customHeight="1">
      <c r="A694" s="127"/>
      <c r="B694" s="63" t="s">
        <v>478</v>
      </c>
      <c r="C694" s="49">
        <v>1</v>
      </c>
      <c r="D694" s="48">
        <v>702</v>
      </c>
      <c r="E694" s="45" t="s">
        <v>460</v>
      </c>
      <c r="F694" s="47">
        <v>610</v>
      </c>
      <c r="G694" s="290">
        <v>200</v>
      </c>
    </row>
    <row r="695" spans="1:7" ht="17.25" customHeight="1">
      <c r="A695" s="127"/>
      <c r="B695" s="63" t="s">
        <v>553</v>
      </c>
      <c r="C695" s="49"/>
      <c r="D695" s="48"/>
      <c r="E695" s="45"/>
      <c r="F695" s="47"/>
      <c r="G695" s="290">
        <v>200</v>
      </c>
    </row>
    <row r="696" spans="1:7" ht="17.25" customHeight="1">
      <c r="A696" s="127"/>
      <c r="B696" s="63" t="s">
        <v>239</v>
      </c>
      <c r="C696" s="49"/>
      <c r="D696" s="48"/>
      <c r="E696" s="45"/>
      <c r="F696" s="47"/>
      <c r="G696" s="290">
        <f>(G695/G694)*100</f>
        <v>100</v>
      </c>
    </row>
    <row r="697" spans="1:7" ht="34.5" customHeight="1">
      <c r="A697" s="127"/>
      <c r="B697" s="84" t="s">
        <v>479</v>
      </c>
      <c r="C697" s="105">
        <v>1</v>
      </c>
      <c r="D697" s="58">
        <v>702</v>
      </c>
      <c r="E697" s="59" t="s">
        <v>460</v>
      </c>
      <c r="F697" s="57">
        <v>610</v>
      </c>
      <c r="G697" s="296">
        <v>200</v>
      </c>
    </row>
    <row r="698" spans="1:7" ht="16.5" customHeight="1">
      <c r="A698" s="127"/>
      <c r="B698" s="63" t="s">
        <v>553</v>
      </c>
      <c r="C698" s="49"/>
      <c r="D698" s="48"/>
      <c r="E698" s="45"/>
      <c r="F698" s="47"/>
      <c r="G698" s="290">
        <v>200</v>
      </c>
    </row>
    <row r="699" spans="1:7" ht="16.5" customHeight="1">
      <c r="A699" s="127"/>
      <c r="B699" s="51" t="s">
        <v>239</v>
      </c>
      <c r="C699" s="93"/>
      <c r="D699" s="68"/>
      <c r="E699" s="69"/>
      <c r="F699" s="67"/>
      <c r="G699" s="294">
        <f>(G698/G697)*100</f>
        <v>100</v>
      </c>
    </row>
    <row r="700" spans="1:7" ht="16.5" customHeight="1">
      <c r="A700" s="127"/>
      <c r="B700" s="63" t="s">
        <v>480</v>
      </c>
      <c r="C700" s="49">
        <v>1</v>
      </c>
      <c r="D700" s="48">
        <v>702</v>
      </c>
      <c r="E700" s="45" t="s">
        <v>460</v>
      </c>
      <c r="F700" s="47">
        <v>610</v>
      </c>
      <c r="G700" s="290">
        <v>200</v>
      </c>
    </row>
    <row r="701" spans="1:7" ht="16.5" customHeight="1">
      <c r="A701" s="127"/>
      <c r="B701" s="63" t="s">
        <v>553</v>
      </c>
      <c r="C701" s="49"/>
      <c r="D701" s="48"/>
      <c r="E701" s="45"/>
      <c r="F701" s="47"/>
      <c r="G701" s="290">
        <v>200</v>
      </c>
    </row>
    <row r="702" spans="1:7" ht="16.5" customHeight="1">
      <c r="A702" s="127"/>
      <c r="B702" s="63" t="s">
        <v>239</v>
      </c>
      <c r="C702" s="49"/>
      <c r="D702" s="48"/>
      <c r="E702" s="45"/>
      <c r="F702" s="47"/>
      <c r="G702" s="290">
        <f>(G701/G700)*100</f>
        <v>100</v>
      </c>
    </row>
    <row r="703" spans="1:7" ht="31.5" customHeight="1">
      <c r="A703" s="127"/>
      <c r="B703" s="84" t="s">
        <v>481</v>
      </c>
      <c r="C703" s="105">
        <v>1</v>
      </c>
      <c r="D703" s="58">
        <v>702</v>
      </c>
      <c r="E703" s="59" t="s">
        <v>460</v>
      </c>
      <c r="F703" s="57">
        <v>610</v>
      </c>
      <c r="G703" s="296">
        <v>200</v>
      </c>
    </row>
    <row r="704" spans="1:7" ht="16.5" customHeight="1">
      <c r="A704" s="127"/>
      <c r="B704" s="63" t="s">
        <v>553</v>
      </c>
      <c r="C704" s="49"/>
      <c r="D704" s="48"/>
      <c r="E704" s="45"/>
      <c r="F704" s="47"/>
      <c r="G704" s="290">
        <v>200</v>
      </c>
    </row>
    <row r="705" spans="1:7" ht="16.5" customHeight="1">
      <c r="A705" s="127"/>
      <c r="B705" s="63" t="s">
        <v>239</v>
      </c>
      <c r="C705" s="49"/>
      <c r="D705" s="48"/>
      <c r="E705" s="45"/>
      <c r="F705" s="47"/>
      <c r="G705" s="290">
        <f>(G704/G703)*100</f>
        <v>100</v>
      </c>
    </row>
    <row r="706" spans="1:7" ht="87.75" customHeight="1">
      <c r="A706" s="87" t="s">
        <v>525</v>
      </c>
      <c r="B706" s="273" t="s">
        <v>529</v>
      </c>
      <c r="C706" s="124">
        <v>1</v>
      </c>
      <c r="D706" s="43">
        <v>702</v>
      </c>
      <c r="E706" s="22"/>
      <c r="F706" s="42"/>
      <c r="G706" s="297">
        <f>SUM(G710,G716)</f>
        <v>1100</v>
      </c>
    </row>
    <row r="707" spans="1:7" ht="16.5" customHeight="1">
      <c r="A707" s="127"/>
      <c r="B707" s="63" t="s">
        <v>553</v>
      </c>
      <c r="C707" s="49"/>
      <c r="D707" s="48"/>
      <c r="E707" s="45"/>
      <c r="F707" s="47"/>
      <c r="G707" s="290">
        <f>SUM(G711,G717)</f>
        <v>0</v>
      </c>
    </row>
    <row r="708" spans="1:7" ht="16.5" customHeight="1">
      <c r="A708" s="127"/>
      <c r="B708" s="63" t="s">
        <v>239</v>
      </c>
      <c r="C708" s="49"/>
      <c r="D708" s="48"/>
      <c r="E708" s="45"/>
      <c r="F708" s="47"/>
      <c r="G708" s="290">
        <f>(G707/G706)*100</f>
        <v>0</v>
      </c>
    </row>
    <row r="709" spans="1:7" ht="16.5" customHeight="1">
      <c r="A709" s="127"/>
      <c r="B709" s="63" t="s">
        <v>169</v>
      </c>
      <c r="C709" s="49"/>
      <c r="D709" s="48"/>
      <c r="E709" s="45"/>
      <c r="F709" s="47"/>
      <c r="G709" s="290"/>
    </row>
    <row r="710" spans="1:7" ht="52.5" customHeight="1">
      <c r="A710" s="127"/>
      <c r="B710" s="273" t="s">
        <v>528</v>
      </c>
      <c r="C710" s="124">
        <v>1</v>
      </c>
      <c r="D710" s="43">
        <v>702</v>
      </c>
      <c r="E710" s="22" t="s">
        <v>526</v>
      </c>
      <c r="F710" s="42"/>
      <c r="G710" s="297">
        <f>SUM(G713)</f>
        <v>1000</v>
      </c>
    </row>
    <row r="711" spans="1:7" ht="16.5" customHeight="1">
      <c r="A711" s="127"/>
      <c r="B711" s="63" t="s">
        <v>553</v>
      </c>
      <c r="C711" s="49"/>
      <c r="D711" s="48"/>
      <c r="E711" s="45"/>
      <c r="F711" s="47"/>
      <c r="G711" s="290">
        <f>SUM(G714)</f>
        <v>0</v>
      </c>
    </row>
    <row r="712" spans="1:7" ht="16.5" customHeight="1">
      <c r="A712" s="127"/>
      <c r="B712" s="51" t="s">
        <v>239</v>
      </c>
      <c r="C712" s="93"/>
      <c r="D712" s="68"/>
      <c r="E712" s="69"/>
      <c r="F712" s="67"/>
      <c r="G712" s="294">
        <f>(G711/G710)*100</f>
        <v>0</v>
      </c>
    </row>
    <row r="713" spans="1:7" ht="16.5" customHeight="1">
      <c r="A713" s="127"/>
      <c r="B713" s="63" t="s">
        <v>418</v>
      </c>
      <c r="C713" s="49">
        <v>1</v>
      </c>
      <c r="D713" s="48">
        <v>702</v>
      </c>
      <c r="E713" s="45" t="s">
        <v>526</v>
      </c>
      <c r="F713" s="47">
        <v>610</v>
      </c>
      <c r="G713" s="290">
        <v>1000</v>
      </c>
    </row>
    <row r="714" spans="1:7" ht="16.5" customHeight="1">
      <c r="A714" s="127"/>
      <c r="B714" s="63" t="s">
        <v>553</v>
      </c>
      <c r="C714" s="49"/>
      <c r="D714" s="48"/>
      <c r="E714" s="45"/>
      <c r="F714" s="47"/>
      <c r="G714" s="290">
        <v>0</v>
      </c>
    </row>
    <row r="715" spans="1:7" ht="16.5" customHeight="1">
      <c r="A715" s="127"/>
      <c r="B715" s="63" t="s">
        <v>239</v>
      </c>
      <c r="C715" s="49"/>
      <c r="D715" s="48"/>
      <c r="E715" s="45"/>
      <c r="F715" s="47"/>
      <c r="G715" s="290">
        <f>(G714/G713)*100</f>
        <v>0</v>
      </c>
    </row>
    <row r="716" spans="1:7" ht="32.25" customHeight="1">
      <c r="A716" s="127"/>
      <c r="B716" s="273" t="s">
        <v>527</v>
      </c>
      <c r="C716" s="124">
        <v>1</v>
      </c>
      <c r="D716" s="43">
        <v>702</v>
      </c>
      <c r="E716" s="22" t="s">
        <v>197</v>
      </c>
      <c r="F716" s="42"/>
      <c r="G716" s="297">
        <f>SUM(G719)</f>
        <v>100</v>
      </c>
    </row>
    <row r="717" spans="1:7" ht="17.25" customHeight="1">
      <c r="A717" s="127"/>
      <c r="B717" s="63" t="s">
        <v>553</v>
      </c>
      <c r="C717" s="49"/>
      <c r="D717" s="48"/>
      <c r="E717" s="45"/>
      <c r="F717" s="47"/>
      <c r="G717" s="290">
        <f>SUM(G720)</f>
        <v>0</v>
      </c>
    </row>
    <row r="718" spans="1:7" ht="17.25" customHeight="1">
      <c r="A718" s="127"/>
      <c r="B718" s="51" t="s">
        <v>239</v>
      </c>
      <c r="C718" s="93"/>
      <c r="D718" s="68"/>
      <c r="E718" s="69"/>
      <c r="F718" s="67"/>
      <c r="G718" s="294">
        <f>(G717/G716)*100</f>
        <v>0</v>
      </c>
    </row>
    <row r="719" spans="1:7" ht="16.5" customHeight="1">
      <c r="A719" s="127"/>
      <c r="B719" s="63" t="s">
        <v>418</v>
      </c>
      <c r="C719" s="49">
        <v>1</v>
      </c>
      <c r="D719" s="48">
        <v>702</v>
      </c>
      <c r="E719" s="45" t="s">
        <v>197</v>
      </c>
      <c r="F719" s="47">
        <v>612</v>
      </c>
      <c r="G719" s="290">
        <v>100</v>
      </c>
    </row>
    <row r="720" spans="1:7" ht="16.5" customHeight="1">
      <c r="A720" s="127"/>
      <c r="B720" s="63" t="s">
        <v>553</v>
      </c>
      <c r="C720" s="49"/>
      <c r="D720" s="48"/>
      <c r="E720" s="45"/>
      <c r="F720" s="47"/>
      <c r="G720" s="290">
        <v>0</v>
      </c>
    </row>
    <row r="721" spans="1:7" ht="16.5" customHeight="1">
      <c r="A721" s="127"/>
      <c r="B721" s="63" t="s">
        <v>239</v>
      </c>
      <c r="C721" s="49"/>
      <c r="D721" s="48"/>
      <c r="E721" s="45"/>
      <c r="F721" s="47"/>
      <c r="G721" s="290">
        <f>(G720/G719)*100</f>
        <v>0</v>
      </c>
    </row>
    <row r="722" spans="1:7" ht="40.5" customHeight="1">
      <c r="A722" s="87" t="s">
        <v>577</v>
      </c>
      <c r="B722" s="273" t="s">
        <v>576</v>
      </c>
      <c r="C722" s="124">
        <v>1</v>
      </c>
      <c r="D722" s="43">
        <v>702</v>
      </c>
      <c r="E722" s="22" t="s">
        <v>570</v>
      </c>
      <c r="F722" s="42"/>
      <c r="G722" s="297">
        <f>SUM(G725,G731)</f>
        <v>5490</v>
      </c>
    </row>
    <row r="723" spans="1:7" ht="16.5" customHeight="1">
      <c r="A723" s="127"/>
      <c r="B723" s="63" t="s">
        <v>553</v>
      </c>
      <c r="C723" s="49"/>
      <c r="D723" s="48"/>
      <c r="E723" s="45"/>
      <c r="F723" s="47"/>
      <c r="G723" s="290">
        <f>SUM(G726,G732)</f>
        <v>0</v>
      </c>
    </row>
    <row r="724" spans="1:7" ht="16.5" customHeight="1">
      <c r="A724" s="127"/>
      <c r="B724" s="63" t="s">
        <v>239</v>
      </c>
      <c r="C724" s="49"/>
      <c r="D724" s="48"/>
      <c r="E724" s="45"/>
      <c r="F724" s="47"/>
      <c r="G724" s="290">
        <f>(G723/G722)*100</f>
        <v>0</v>
      </c>
    </row>
    <row r="725" spans="1:7" ht="66" customHeight="1">
      <c r="A725" s="127"/>
      <c r="B725" s="273" t="s">
        <v>575</v>
      </c>
      <c r="C725" s="124">
        <v>1</v>
      </c>
      <c r="D725" s="43">
        <v>702</v>
      </c>
      <c r="E725" s="22" t="s">
        <v>570</v>
      </c>
      <c r="F725" s="42"/>
      <c r="G725" s="297">
        <f>SUM(G728)</f>
        <v>4140</v>
      </c>
    </row>
    <row r="726" spans="1:7" ht="17.25" customHeight="1">
      <c r="A726" s="127"/>
      <c r="B726" s="63" t="s">
        <v>553</v>
      </c>
      <c r="C726" s="49"/>
      <c r="D726" s="48"/>
      <c r="E726" s="45"/>
      <c r="F726" s="47"/>
      <c r="G726" s="290">
        <f>SUM(G729)</f>
        <v>0</v>
      </c>
    </row>
    <row r="727" spans="1:7" ht="17.25" customHeight="1">
      <c r="A727" s="127"/>
      <c r="B727" s="51" t="s">
        <v>239</v>
      </c>
      <c r="C727" s="93"/>
      <c r="D727" s="68"/>
      <c r="E727" s="69"/>
      <c r="F727" s="67"/>
      <c r="G727" s="294">
        <f>(G726/G725)*100</f>
        <v>0</v>
      </c>
    </row>
    <row r="728" spans="1:7" ht="17.25" customHeight="1">
      <c r="A728" s="127"/>
      <c r="B728" s="63" t="s">
        <v>625</v>
      </c>
      <c r="C728" s="49">
        <v>1</v>
      </c>
      <c r="D728" s="48">
        <v>702</v>
      </c>
      <c r="E728" s="45" t="s">
        <v>570</v>
      </c>
      <c r="F728" s="47" t="s">
        <v>624</v>
      </c>
      <c r="G728" s="290">
        <v>4140</v>
      </c>
    </row>
    <row r="729" spans="1:7" ht="17.25" customHeight="1">
      <c r="A729" s="127"/>
      <c r="B729" s="63" t="s">
        <v>553</v>
      </c>
      <c r="C729" s="49"/>
      <c r="D729" s="48"/>
      <c r="E729" s="45"/>
      <c r="F729" s="47"/>
      <c r="G729" s="290">
        <v>0</v>
      </c>
    </row>
    <row r="730" spans="1:7" ht="17.25" customHeight="1">
      <c r="A730" s="127"/>
      <c r="B730" s="71" t="s">
        <v>239</v>
      </c>
      <c r="C730" s="91"/>
      <c r="D730" s="53"/>
      <c r="E730" s="36"/>
      <c r="F730" s="52"/>
      <c r="G730" s="291">
        <f>(G729/G728)*100</f>
        <v>0</v>
      </c>
    </row>
    <row r="731" spans="1:7" ht="39" customHeight="1">
      <c r="A731" s="127"/>
      <c r="B731" s="63" t="s">
        <v>574</v>
      </c>
      <c r="C731" s="49">
        <v>1</v>
      </c>
      <c r="D731" s="48">
        <v>702</v>
      </c>
      <c r="E731" s="45" t="s">
        <v>570</v>
      </c>
      <c r="F731" s="47"/>
      <c r="G731" s="290">
        <f>SUM(G735,G741,G747)</f>
        <v>1350</v>
      </c>
    </row>
    <row r="732" spans="1:7" ht="16.5" customHeight="1">
      <c r="A732" s="127"/>
      <c r="B732" s="63" t="s">
        <v>553</v>
      </c>
      <c r="C732" s="49"/>
      <c r="D732" s="48"/>
      <c r="E732" s="45"/>
      <c r="F732" s="47"/>
      <c r="G732" s="290">
        <f>SUM(G736,G742,G748)</f>
        <v>0</v>
      </c>
    </row>
    <row r="733" spans="1:7" ht="16.5" customHeight="1">
      <c r="A733" s="127"/>
      <c r="B733" s="63" t="s">
        <v>239</v>
      </c>
      <c r="C733" s="49"/>
      <c r="D733" s="48"/>
      <c r="E733" s="45"/>
      <c r="F733" s="47"/>
      <c r="G733" s="290">
        <f>(G732/G731)*100</f>
        <v>0</v>
      </c>
    </row>
    <row r="734" spans="1:7" ht="16.5" customHeight="1">
      <c r="A734" s="127"/>
      <c r="B734" s="71" t="s">
        <v>169</v>
      </c>
      <c r="C734" s="91"/>
      <c r="D734" s="53"/>
      <c r="E734" s="36"/>
      <c r="F734" s="52"/>
      <c r="G734" s="291"/>
    </row>
    <row r="735" spans="1:7" ht="53.25" customHeight="1">
      <c r="A735" s="127"/>
      <c r="B735" s="63" t="s">
        <v>573</v>
      </c>
      <c r="C735" s="49">
        <v>1</v>
      </c>
      <c r="D735" s="48">
        <v>702</v>
      </c>
      <c r="E735" s="45" t="s">
        <v>570</v>
      </c>
      <c r="F735" s="47"/>
      <c r="G735" s="290">
        <f>SUM(G738)</f>
        <v>600</v>
      </c>
    </row>
    <row r="736" spans="1:7" ht="17.25" customHeight="1">
      <c r="A736" s="127"/>
      <c r="B736" s="63" t="s">
        <v>553</v>
      </c>
      <c r="C736" s="49"/>
      <c r="D736" s="48"/>
      <c r="E736" s="45"/>
      <c r="F736" s="47"/>
      <c r="G736" s="290">
        <f>SUM(G739)</f>
        <v>0</v>
      </c>
    </row>
    <row r="737" spans="1:7" ht="17.25" customHeight="1">
      <c r="A737" s="127"/>
      <c r="B737" s="63" t="s">
        <v>239</v>
      </c>
      <c r="C737" s="49"/>
      <c r="D737" s="48"/>
      <c r="E737" s="45"/>
      <c r="F737" s="47"/>
      <c r="G737" s="290">
        <f>(G736/G735)*100</f>
        <v>0</v>
      </c>
    </row>
    <row r="738" spans="1:7" ht="16.5" customHeight="1">
      <c r="A738" s="127"/>
      <c r="B738" s="84" t="s">
        <v>625</v>
      </c>
      <c r="C738" s="105">
        <v>1</v>
      </c>
      <c r="D738" s="58">
        <v>702</v>
      </c>
      <c r="E738" s="59" t="s">
        <v>570</v>
      </c>
      <c r="F738" s="57" t="s">
        <v>624</v>
      </c>
      <c r="G738" s="296">
        <v>600</v>
      </c>
    </row>
    <row r="739" spans="1:7" ht="16.5" customHeight="1">
      <c r="A739" s="127"/>
      <c r="B739" s="63" t="s">
        <v>553</v>
      </c>
      <c r="C739" s="49"/>
      <c r="D739" s="48"/>
      <c r="E739" s="45"/>
      <c r="F739" s="47"/>
      <c r="G739" s="290">
        <v>0</v>
      </c>
    </row>
    <row r="740" spans="1:7" ht="16.5" customHeight="1">
      <c r="A740" s="127"/>
      <c r="B740" s="71" t="s">
        <v>239</v>
      </c>
      <c r="C740" s="91"/>
      <c r="D740" s="53"/>
      <c r="E740" s="36"/>
      <c r="F740" s="52"/>
      <c r="G740" s="291">
        <f>(G739/G738)*100</f>
        <v>0</v>
      </c>
    </row>
    <row r="741" spans="1:7" ht="49.5" customHeight="1">
      <c r="A741" s="127"/>
      <c r="B741" s="63" t="s">
        <v>572</v>
      </c>
      <c r="C741" s="49">
        <v>1</v>
      </c>
      <c r="D741" s="48">
        <v>702</v>
      </c>
      <c r="E741" s="45" t="s">
        <v>570</v>
      </c>
      <c r="F741" s="47"/>
      <c r="G741" s="290">
        <f>SUM(G744)</f>
        <v>624</v>
      </c>
    </row>
    <row r="742" spans="1:7" ht="17.25" customHeight="1">
      <c r="A742" s="127"/>
      <c r="B742" s="63" t="s">
        <v>553</v>
      </c>
      <c r="C742" s="49"/>
      <c r="D742" s="48"/>
      <c r="E742" s="45"/>
      <c r="F742" s="47"/>
      <c r="G742" s="290">
        <f>SUM(G745)</f>
        <v>0</v>
      </c>
    </row>
    <row r="743" spans="1:7" ht="17.25" customHeight="1">
      <c r="A743" s="127"/>
      <c r="B743" s="63" t="s">
        <v>239</v>
      </c>
      <c r="C743" s="49"/>
      <c r="D743" s="48"/>
      <c r="E743" s="45"/>
      <c r="F743" s="47"/>
      <c r="G743" s="290">
        <f>(G742/G741)*100</f>
        <v>0</v>
      </c>
    </row>
    <row r="744" spans="1:7" ht="16.5" customHeight="1">
      <c r="A744" s="127"/>
      <c r="B744" s="84" t="s">
        <v>625</v>
      </c>
      <c r="C744" s="105">
        <v>1</v>
      </c>
      <c r="D744" s="58">
        <v>702</v>
      </c>
      <c r="E744" s="59" t="s">
        <v>570</v>
      </c>
      <c r="F744" s="57" t="s">
        <v>624</v>
      </c>
      <c r="G744" s="296">
        <v>624</v>
      </c>
    </row>
    <row r="745" spans="1:7" ht="16.5" customHeight="1">
      <c r="A745" s="127"/>
      <c r="B745" s="63" t="s">
        <v>553</v>
      </c>
      <c r="C745" s="49"/>
      <c r="D745" s="48"/>
      <c r="E745" s="45"/>
      <c r="F745" s="47"/>
      <c r="G745" s="290">
        <v>0</v>
      </c>
    </row>
    <row r="746" spans="1:7" ht="16.5" customHeight="1">
      <c r="A746" s="127"/>
      <c r="B746" s="71" t="s">
        <v>239</v>
      </c>
      <c r="C746" s="91"/>
      <c r="D746" s="53"/>
      <c r="E746" s="36"/>
      <c r="F746" s="52"/>
      <c r="G746" s="291">
        <f>(G745/G744)*100</f>
        <v>0</v>
      </c>
    </row>
    <row r="747" spans="1:7" ht="51" customHeight="1">
      <c r="A747" s="127"/>
      <c r="B747" s="63" t="s">
        <v>571</v>
      </c>
      <c r="C747" s="49">
        <v>1</v>
      </c>
      <c r="D747" s="48">
        <v>702</v>
      </c>
      <c r="E747" s="45" t="s">
        <v>570</v>
      </c>
      <c r="F747" s="47"/>
      <c r="G747" s="290">
        <f>SUM(G750)</f>
        <v>126</v>
      </c>
    </row>
    <row r="748" spans="1:7" ht="16.5" customHeight="1">
      <c r="A748" s="127"/>
      <c r="B748" s="63" t="s">
        <v>553</v>
      </c>
      <c r="C748" s="49"/>
      <c r="D748" s="48"/>
      <c r="E748" s="45"/>
      <c r="F748" s="47"/>
      <c r="G748" s="290">
        <f>SUM(G751)</f>
        <v>0</v>
      </c>
    </row>
    <row r="749" spans="1:7" ht="16.5" customHeight="1">
      <c r="A749" s="127"/>
      <c r="B749" s="63" t="s">
        <v>239</v>
      </c>
      <c r="C749" s="49"/>
      <c r="D749" s="48"/>
      <c r="E749" s="45"/>
      <c r="F749" s="47"/>
      <c r="G749" s="290">
        <f>(G748/G747)*100</f>
        <v>0</v>
      </c>
    </row>
    <row r="750" spans="1:7" ht="16.5" customHeight="1">
      <c r="A750" s="127"/>
      <c r="B750" s="84" t="s">
        <v>625</v>
      </c>
      <c r="C750" s="105">
        <v>1</v>
      </c>
      <c r="D750" s="58">
        <v>702</v>
      </c>
      <c r="E750" s="59" t="s">
        <v>570</v>
      </c>
      <c r="F750" s="57" t="s">
        <v>624</v>
      </c>
      <c r="G750" s="296">
        <v>126</v>
      </c>
    </row>
    <row r="751" spans="1:7" ht="16.5" customHeight="1">
      <c r="A751" s="127"/>
      <c r="B751" s="63" t="s">
        <v>553</v>
      </c>
      <c r="C751" s="49"/>
      <c r="D751" s="48"/>
      <c r="E751" s="45"/>
      <c r="F751" s="47"/>
      <c r="G751" s="290">
        <v>0</v>
      </c>
    </row>
    <row r="752" spans="1:7" ht="16.5" customHeight="1">
      <c r="A752" s="127"/>
      <c r="B752" s="63" t="s">
        <v>239</v>
      </c>
      <c r="C752" s="49"/>
      <c r="D752" s="48"/>
      <c r="E752" s="45"/>
      <c r="F752" s="47"/>
      <c r="G752" s="290">
        <f>(G751/G750)*100</f>
        <v>0</v>
      </c>
    </row>
    <row r="753" spans="1:7" s="2" customFormat="1" ht="17.25" customHeight="1">
      <c r="A753" s="31" t="s">
        <v>94</v>
      </c>
      <c r="B753" s="37" t="s">
        <v>323</v>
      </c>
      <c r="C753" s="89">
        <v>1</v>
      </c>
      <c r="D753" s="31" t="s">
        <v>88</v>
      </c>
      <c r="E753" s="31"/>
      <c r="F753" s="31"/>
      <c r="G753" s="38">
        <f>SUM(G760,G763,G769,G775)</f>
        <v>16164</v>
      </c>
    </row>
    <row r="754" spans="1:7" s="2" customFormat="1" ht="16.5" customHeight="1">
      <c r="A754" s="39"/>
      <c r="B754" s="28" t="s">
        <v>553</v>
      </c>
      <c r="C754" s="49"/>
      <c r="D754" s="39"/>
      <c r="E754" s="39"/>
      <c r="F754" s="39"/>
      <c r="G754" s="74">
        <f>SUM(G761,G764,G770,G776)</f>
        <v>12289</v>
      </c>
    </row>
    <row r="755" spans="1:7" s="2" customFormat="1" ht="16.5" customHeight="1">
      <c r="A755" s="39"/>
      <c r="B755" s="28" t="s">
        <v>239</v>
      </c>
      <c r="C755" s="49"/>
      <c r="D755" s="39"/>
      <c r="E755" s="39"/>
      <c r="F755" s="39"/>
      <c r="G755" s="292">
        <f>(G754/G753)*100</f>
        <v>76.0269735214056</v>
      </c>
    </row>
    <row r="756" spans="1:7" s="2" customFormat="1" ht="16.5" customHeight="1">
      <c r="A756" s="39"/>
      <c r="B756" s="327" t="s">
        <v>550</v>
      </c>
      <c r="C756" s="205"/>
      <c r="D756" s="332"/>
      <c r="E756" s="332"/>
      <c r="F756" s="332"/>
      <c r="G756" s="333">
        <v>100</v>
      </c>
    </row>
    <row r="757" spans="1:7" s="2" customFormat="1" ht="16.5" customHeight="1">
      <c r="A757" s="39"/>
      <c r="B757" s="327" t="s">
        <v>553</v>
      </c>
      <c r="C757" s="205"/>
      <c r="D757" s="332"/>
      <c r="E757" s="332"/>
      <c r="F757" s="332"/>
      <c r="G757" s="333">
        <v>0</v>
      </c>
    </row>
    <row r="758" spans="1:7" s="2" customFormat="1" ht="16.5" customHeight="1">
      <c r="A758" s="39"/>
      <c r="B758" s="327" t="s">
        <v>239</v>
      </c>
      <c r="C758" s="205"/>
      <c r="D758" s="332"/>
      <c r="E758" s="332"/>
      <c r="F758" s="332"/>
      <c r="G758" s="333">
        <f>(G757/G756)*100</f>
        <v>0</v>
      </c>
    </row>
    <row r="759" spans="1:7" s="2" customFormat="1" ht="16.5" customHeight="1">
      <c r="A759" s="39"/>
      <c r="B759" s="73" t="s">
        <v>169</v>
      </c>
      <c r="C759" s="145"/>
      <c r="D759" s="274"/>
      <c r="E759" s="145"/>
      <c r="F759" s="145"/>
      <c r="G759" s="275"/>
    </row>
    <row r="760" spans="1:7" s="2" customFormat="1" ht="46.5" customHeight="1">
      <c r="A760" s="45" t="s">
        <v>95</v>
      </c>
      <c r="B760" s="75" t="s">
        <v>244</v>
      </c>
      <c r="C760" s="276">
        <v>1</v>
      </c>
      <c r="D760" s="277">
        <v>700</v>
      </c>
      <c r="E760" s="278" t="s">
        <v>96</v>
      </c>
      <c r="F760" s="278">
        <v>611</v>
      </c>
      <c r="G760" s="279">
        <v>15307</v>
      </c>
    </row>
    <row r="761" spans="1:7" s="2" customFormat="1" ht="17.25" customHeight="1">
      <c r="A761" s="45"/>
      <c r="B761" s="46" t="s">
        <v>553</v>
      </c>
      <c r="C761" s="190"/>
      <c r="D761" s="191"/>
      <c r="E761" s="127"/>
      <c r="F761" s="127"/>
      <c r="G761" s="196">
        <v>11823</v>
      </c>
    </row>
    <row r="762" spans="1:7" s="2" customFormat="1" ht="17.25" customHeight="1">
      <c r="A762" s="36"/>
      <c r="B762" s="90" t="s">
        <v>239</v>
      </c>
      <c r="C762" s="141"/>
      <c r="D762" s="242"/>
      <c r="E762" s="195"/>
      <c r="F762" s="195"/>
      <c r="G762" s="291">
        <f>(G761/G760)*100</f>
        <v>77.23917162082708</v>
      </c>
    </row>
    <row r="763" spans="1:7" s="2" customFormat="1" ht="47.25" customHeight="1">
      <c r="A763" s="45" t="s">
        <v>475</v>
      </c>
      <c r="B763" s="46" t="s">
        <v>476</v>
      </c>
      <c r="C763" s="190">
        <v>1</v>
      </c>
      <c r="D763" s="191">
        <v>702</v>
      </c>
      <c r="E763" s="127" t="s">
        <v>457</v>
      </c>
      <c r="F763" s="127"/>
      <c r="G763" s="76">
        <f>SUM(G766)</f>
        <v>667</v>
      </c>
    </row>
    <row r="764" spans="1:7" s="2" customFormat="1" ht="17.25" customHeight="1">
      <c r="A764" s="45"/>
      <c r="B764" s="46" t="s">
        <v>553</v>
      </c>
      <c r="C764" s="190"/>
      <c r="D764" s="191"/>
      <c r="E764" s="127"/>
      <c r="F764" s="127"/>
      <c r="G764" s="76">
        <f>SUM(G767)</f>
        <v>376</v>
      </c>
    </row>
    <row r="765" spans="1:7" s="2" customFormat="1" ht="17.25" customHeight="1">
      <c r="A765" s="45"/>
      <c r="B765" s="92" t="s">
        <v>239</v>
      </c>
      <c r="C765" s="311"/>
      <c r="D765" s="312"/>
      <c r="E765" s="313"/>
      <c r="F765" s="313"/>
      <c r="G765" s="294">
        <f>(G764/G763)*100</f>
        <v>56.37181409295352</v>
      </c>
    </row>
    <row r="766" spans="1:7" s="2" customFormat="1" ht="48" customHeight="1">
      <c r="A766" s="45"/>
      <c r="B766" s="46" t="s">
        <v>334</v>
      </c>
      <c r="C766" s="190">
        <v>1</v>
      </c>
      <c r="D766" s="191">
        <v>702</v>
      </c>
      <c r="E766" s="127" t="s">
        <v>457</v>
      </c>
      <c r="F766" s="127">
        <v>610</v>
      </c>
      <c r="G766" s="290">
        <v>667</v>
      </c>
    </row>
    <row r="767" spans="1:7" s="2" customFormat="1" ht="17.25" customHeight="1">
      <c r="A767" s="45"/>
      <c r="B767" s="46" t="s">
        <v>553</v>
      </c>
      <c r="C767" s="190"/>
      <c r="D767" s="191"/>
      <c r="E767" s="127"/>
      <c r="F767" s="127"/>
      <c r="G767" s="290">
        <v>376</v>
      </c>
    </row>
    <row r="768" spans="1:7" s="2" customFormat="1" ht="17.25" customHeight="1">
      <c r="A768" s="36"/>
      <c r="B768" s="90" t="s">
        <v>239</v>
      </c>
      <c r="C768" s="141"/>
      <c r="D768" s="242"/>
      <c r="E768" s="195"/>
      <c r="F768" s="195"/>
      <c r="G768" s="291">
        <f>(G767/G766)*100</f>
        <v>56.37181409295352</v>
      </c>
    </row>
    <row r="769" spans="1:7" s="2" customFormat="1" ht="32.25" customHeight="1">
      <c r="A769" s="45" t="s">
        <v>474</v>
      </c>
      <c r="B769" s="46" t="s">
        <v>444</v>
      </c>
      <c r="C769" s="190">
        <v>1</v>
      </c>
      <c r="D769" s="191">
        <v>702</v>
      </c>
      <c r="E769" s="127" t="s">
        <v>96</v>
      </c>
      <c r="F769" s="127"/>
      <c r="G769" s="76">
        <f>SUM(G772)</f>
        <v>90</v>
      </c>
    </row>
    <row r="770" spans="1:7" s="2" customFormat="1" ht="17.25" customHeight="1">
      <c r="A770" s="45"/>
      <c r="B770" s="46" t="s">
        <v>553</v>
      </c>
      <c r="C770" s="190"/>
      <c r="D770" s="191"/>
      <c r="E770" s="127"/>
      <c r="F770" s="127"/>
      <c r="G770" s="76">
        <f>SUM(G773)</f>
        <v>90</v>
      </c>
    </row>
    <row r="771" spans="1:7" s="2" customFormat="1" ht="17.25" customHeight="1">
      <c r="A771" s="45"/>
      <c r="B771" s="46" t="s">
        <v>239</v>
      </c>
      <c r="C771" s="190"/>
      <c r="D771" s="191"/>
      <c r="E771" s="127"/>
      <c r="F771" s="127"/>
      <c r="G771" s="290">
        <f>(G770/G769)*100</f>
        <v>100</v>
      </c>
    </row>
    <row r="772" spans="1:7" s="2" customFormat="1" ht="17.25" customHeight="1">
      <c r="A772" s="45"/>
      <c r="B772" s="75" t="s">
        <v>416</v>
      </c>
      <c r="C772" s="276">
        <v>1</v>
      </c>
      <c r="D772" s="277">
        <v>702</v>
      </c>
      <c r="E772" s="278" t="s">
        <v>96</v>
      </c>
      <c r="F772" s="278">
        <v>612</v>
      </c>
      <c r="G772" s="296">
        <v>90</v>
      </c>
    </row>
    <row r="773" spans="1:7" s="2" customFormat="1" ht="17.25" customHeight="1">
      <c r="A773" s="45"/>
      <c r="B773" s="46" t="s">
        <v>553</v>
      </c>
      <c r="C773" s="190"/>
      <c r="D773" s="191"/>
      <c r="E773" s="127"/>
      <c r="F773" s="127"/>
      <c r="G773" s="290">
        <v>90</v>
      </c>
    </row>
    <row r="774" spans="1:7" s="2" customFormat="1" ht="17.25" customHeight="1">
      <c r="A774" s="36"/>
      <c r="B774" s="90" t="s">
        <v>239</v>
      </c>
      <c r="C774" s="141"/>
      <c r="D774" s="242"/>
      <c r="E774" s="195"/>
      <c r="F774" s="195"/>
      <c r="G774" s="291">
        <f>(G773/G772)*100</f>
        <v>100</v>
      </c>
    </row>
    <row r="775" spans="1:7" s="2" customFormat="1" ht="17.25" customHeight="1">
      <c r="A775" s="45" t="s">
        <v>611</v>
      </c>
      <c r="B775" s="46" t="s">
        <v>612</v>
      </c>
      <c r="C775" s="190">
        <v>1</v>
      </c>
      <c r="D775" s="191">
        <v>702</v>
      </c>
      <c r="E775" s="127" t="s">
        <v>117</v>
      </c>
      <c r="F775" s="127"/>
      <c r="G775" s="290">
        <f>SUM(G778)</f>
        <v>100</v>
      </c>
    </row>
    <row r="776" spans="1:7" s="2" customFormat="1" ht="17.25" customHeight="1">
      <c r="A776" s="45"/>
      <c r="B776" s="46" t="s">
        <v>553</v>
      </c>
      <c r="C776" s="190"/>
      <c r="D776" s="191"/>
      <c r="E776" s="127"/>
      <c r="F776" s="127"/>
      <c r="G776" s="290">
        <f>SUM(G779)</f>
        <v>0</v>
      </c>
    </row>
    <row r="777" spans="1:7" s="2" customFormat="1" ht="17.25" customHeight="1">
      <c r="A777" s="45"/>
      <c r="B777" s="46" t="s">
        <v>239</v>
      </c>
      <c r="C777" s="190"/>
      <c r="D777" s="191"/>
      <c r="E777" s="127"/>
      <c r="F777" s="127"/>
      <c r="G777" s="290">
        <f>(G776/G775)*100</f>
        <v>0</v>
      </c>
    </row>
    <row r="778" spans="1:7" s="2" customFormat="1" ht="17.25" customHeight="1">
      <c r="A778" s="45"/>
      <c r="B778" s="75" t="s">
        <v>445</v>
      </c>
      <c r="C778" s="276">
        <v>1</v>
      </c>
      <c r="D778" s="277">
        <v>702</v>
      </c>
      <c r="E778" s="278" t="s">
        <v>117</v>
      </c>
      <c r="F778" s="278">
        <v>612</v>
      </c>
      <c r="G778" s="296">
        <v>100</v>
      </c>
    </row>
    <row r="779" spans="1:7" s="2" customFormat="1" ht="17.25" customHeight="1">
      <c r="A779" s="45"/>
      <c r="B779" s="46" t="s">
        <v>553</v>
      </c>
      <c r="C779" s="190"/>
      <c r="D779" s="191"/>
      <c r="E779" s="127"/>
      <c r="F779" s="127"/>
      <c r="G779" s="290">
        <v>0</v>
      </c>
    </row>
    <row r="780" spans="1:7" s="2" customFormat="1" ht="17.25" customHeight="1">
      <c r="A780" s="45"/>
      <c r="B780" s="46" t="s">
        <v>239</v>
      </c>
      <c r="C780" s="190"/>
      <c r="D780" s="191"/>
      <c r="E780" s="127"/>
      <c r="F780" s="127"/>
      <c r="G780" s="290">
        <f>(G779/G778)*100</f>
        <v>0</v>
      </c>
    </row>
    <row r="781" spans="1:7" s="2" customFormat="1" ht="35.25" customHeight="1">
      <c r="A781" s="31" t="s">
        <v>97</v>
      </c>
      <c r="B781" s="79" t="s">
        <v>324</v>
      </c>
      <c r="C781" s="89">
        <v>1</v>
      </c>
      <c r="D781" s="31" t="s">
        <v>98</v>
      </c>
      <c r="E781" s="31" t="s">
        <v>110</v>
      </c>
      <c r="F781" s="31"/>
      <c r="G781" s="38">
        <f>SUM(G784)</f>
        <v>6228</v>
      </c>
    </row>
    <row r="782" spans="1:7" s="2" customFormat="1" ht="17.25" customHeight="1">
      <c r="A782" s="39"/>
      <c r="B782" s="73" t="s">
        <v>553</v>
      </c>
      <c r="C782" s="102"/>
      <c r="D782" s="39"/>
      <c r="E782" s="39"/>
      <c r="F782" s="39"/>
      <c r="G782" s="74">
        <f>SUM(G785)</f>
        <v>4561</v>
      </c>
    </row>
    <row r="783" spans="1:7" s="2" customFormat="1" ht="17.25" customHeight="1">
      <c r="A783" s="39"/>
      <c r="B783" s="154" t="s">
        <v>239</v>
      </c>
      <c r="C783" s="96"/>
      <c r="D783" s="98"/>
      <c r="E783" s="98"/>
      <c r="F783" s="98"/>
      <c r="G783" s="293">
        <f>(G782/G781)*100</f>
        <v>73.23378291586384</v>
      </c>
    </row>
    <row r="784" spans="1:7" s="2" customFormat="1" ht="49.5" customHeight="1">
      <c r="A784" s="39"/>
      <c r="B784" s="63" t="s">
        <v>322</v>
      </c>
      <c r="C784" s="49">
        <v>1</v>
      </c>
      <c r="D784" s="47" t="s">
        <v>98</v>
      </c>
      <c r="E784" s="47" t="s">
        <v>110</v>
      </c>
      <c r="F784" s="47" t="s">
        <v>192</v>
      </c>
      <c r="G784" s="50">
        <v>6228</v>
      </c>
    </row>
    <row r="785" spans="1:7" s="2" customFormat="1" ht="16.5" customHeight="1">
      <c r="A785" s="39"/>
      <c r="B785" s="63" t="s">
        <v>553</v>
      </c>
      <c r="C785" s="49"/>
      <c r="D785" s="47"/>
      <c r="E785" s="47"/>
      <c r="F785" s="47"/>
      <c r="G785" s="50">
        <v>4561</v>
      </c>
    </row>
    <row r="786" spans="1:7" s="2" customFormat="1" ht="16.5" customHeight="1">
      <c r="A786" s="26"/>
      <c r="B786" s="71" t="s">
        <v>239</v>
      </c>
      <c r="C786" s="91"/>
      <c r="D786" s="52"/>
      <c r="E786" s="52"/>
      <c r="F786" s="52"/>
      <c r="G786" s="291">
        <f>(G785/G784)*100</f>
        <v>73.23378291586384</v>
      </c>
    </row>
    <row r="787" spans="1:7" ht="16.5" customHeight="1">
      <c r="A787" s="39" t="s">
        <v>100</v>
      </c>
      <c r="B787" s="73" t="s">
        <v>325</v>
      </c>
      <c r="C787" s="197">
        <v>1</v>
      </c>
      <c r="D787" s="28" t="s">
        <v>98</v>
      </c>
      <c r="E787" s="28" t="s">
        <v>99</v>
      </c>
      <c r="F787" s="39"/>
      <c r="G787" s="28">
        <f>SUM(G790)</f>
        <v>85</v>
      </c>
    </row>
    <row r="788" spans="1:7" ht="17.25" customHeight="1">
      <c r="A788" s="39"/>
      <c r="B788" s="73" t="s">
        <v>553</v>
      </c>
      <c r="C788" s="197"/>
      <c r="D788" s="28"/>
      <c r="E788" s="28"/>
      <c r="F788" s="39"/>
      <c r="G788" s="28">
        <f>SUM(G791)</f>
        <v>0</v>
      </c>
    </row>
    <row r="789" spans="1:7" ht="16.5" customHeight="1">
      <c r="A789" s="39"/>
      <c r="B789" s="73" t="s">
        <v>239</v>
      </c>
      <c r="C789" s="197"/>
      <c r="D789" s="28"/>
      <c r="E789" s="28"/>
      <c r="F789" s="39"/>
      <c r="G789" s="292">
        <f>(G788/G787)*100</f>
        <v>0</v>
      </c>
    </row>
    <row r="790" spans="1:7" ht="32.25" customHeight="1">
      <c r="A790" s="39"/>
      <c r="B790" s="84" t="s">
        <v>242</v>
      </c>
      <c r="C790" s="248">
        <v>1</v>
      </c>
      <c r="D790" s="75" t="s">
        <v>98</v>
      </c>
      <c r="E790" s="75" t="s">
        <v>99</v>
      </c>
      <c r="F790" s="59">
        <v>244</v>
      </c>
      <c r="G790" s="75">
        <v>85</v>
      </c>
    </row>
    <row r="791" spans="1:7" ht="17.25" customHeight="1">
      <c r="A791" s="39"/>
      <c r="B791" s="63" t="s">
        <v>553</v>
      </c>
      <c r="C791" s="197"/>
      <c r="D791" s="28"/>
      <c r="E791" s="28"/>
      <c r="F791" s="28"/>
      <c r="G791" s="46">
        <v>0</v>
      </c>
    </row>
    <row r="792" spans="1:7" ht="17.25" customHeight="1">
      <c r="A792" s="39"/>
      <c r="B792" s="63" t="s">
        <v>239</v>
      </c>
      <c r="C792" s="142"/>
      <c r="D792" s="27"/>
      <c r="E792" s="27"/>
      <c r="F792" s="27"/>
      <c r="G792" s="290">
        <f>(G791/G790)*100</f>
        <v>0</v>
      </c>
    </row>
    <row r="793" spans="1:7" ht="31.5" customHeight="1">
      <c r="A793" s="31" t="s">
        <v>103</v>
      </c>
      <c r="B793" s="79" t="s">
        <v>468</v>
      </c>
      <c r="C793" s="102">
        <v>1</v>
      </c>
      <c r="D793" s="31" t="s">
        <v>101</v>
      </c>
      <c r="E793" s="31"/>
      <c r="F793" s="31"/>
      <c r="G793" s="38">
        <f>SUM(G797,G803)</f>
        <v>3808</v>
      </c>
    </row>
    <row r="794" spans="1:7" ht="16.5" customHeight="1">
      <c r="A794" s="39"/>
      <c r="B794" s="73" t="s">
        <v>553</v>
      </c>
      <c r="C794" s="102"/>
      <c r="D794" s="39"/>
      <c r="E794" s="39"/>
      <c r="F794" s="39"/>
      <c r="G794" s="74">
        <f>SUM(G798,G804)</f>
        <v>3708</v>
      </c>
    </row>
    <row r="795" spans="1:7" ht="16.5" customHeight="1">
      <c r="A795" s="39"/>
      <c r="B795" s="73" t="s">
        <v>239</v>
      </c>
      <c r="C795" s="102"/>
      <c r="D795" s="39"/>
      <c r="E795" s="39"/>
      <c r="F795" s="39"/>
      <c r="G795" s="292">
        <f>(G794/G793)*100</f>
        <v>97.37394957983193</v>
      </c>
    </row>
    <row r="796" spans="1:7" ht="16.5" customHeight="1">
      <c r="A796" s="39"/>
      <c r="B796" s="73" t="s">
        <v>169</v>
      </c>
      <c r="C796" s="102"/>
      <c r="D796" s="39"/>
      <c r="E796" s="39"/>
      <c r="F796" s="39"/>
      <c r="G796" s="292"/>
    </row>
    <row r="797" spans="1:7" ht="44.25" customHeight="1">
      <c r="A797" s="39"/>
      <c r="B797" s="82" t="s">
        <v>469</v>
      </c>
      <c r="C797" s="124">
        <v>1</v>
      </c>
      <c r="D797" s="43">
        <v>707</v>
      </c>
      <c r="E797" s="22" t="s">
        <v>199</v>
      </c>
      <c r="F797" s="31"/>
      <c r="G797" s="297">
        <f>SUM(G800)</f>
        <v>1000</v>
      </c>
    </row>
    <row r="798" spans="1:7" ht="17.25" customHeight="1">
      <c r="A798" s="39"/>
      <c r="B798" s="66" t="s">
        <v>553</v>
      </c>
      <c r="C798" s="102"/>
      <c r="D798" s="39"/>
      <c r="E798" s="39"/>
      <c r="F798" s="39"/>
      <c r="G798" s="290">
        <f>SUM(G801)</f>
        <v>1000</v>
      </c>
    </row>
    <row r="799" spans="1:7" ht="17.25" customHeight="1">
      <c r="A799" s="39"/>
      <c r="B799" s="66" t="s">
        <v>239</v>
      </c>
      <c r="C799" s="102"/>
      <c r="D799" s="39"/>
      <c r="E799" s="39"/>
      <c r="F799" s="39"/>
      <c r="G799" s="290">
        <f>(G798/G797)*100</f>
        <v>100</v>
      </c>
    </row>
    <row r="800" spans="1:7" ht="31.5" customHeight="1">
      <c r="A800" s="39"/>
      <c r="B800" s="84" t="s">
        <v>438</v>
      </c>
      <c r="C800" s="105">
        <v>1</v>
      </c>
      <c r="D800" s="58">
        <v>707</v>
      </c>
      <c r="E800" s="59" t="s">
        <v>199</v>
      </c>
      <c r="F800" s="57" t="s">
        <v>234</v>
      </c>
      <c r="G800" s="116">
        <v>1000</v>
      </c>
    </row>
    <row r="801" spans="1:7" ht="16.5" customHeight="1">
      <c r="A801" s="39"/>
      <c r="B801" s="63" t="s">
        <v>553</v>
      </c>
      <c r="C801" s="49"/>
      <c r="D801" s="48"/>
      <c r="E801" s="45"/>
      <c r="F801" s="47"/>
      <c r="G801" s="50">
        <v>1000</v>
      </c>
    </row>
    <row r="802" spans="1:7" ht="16.5" customHeight="1">
      <c r="A802" s="39"/>
      <c r="B802" s="63" t="s">
        <v>239</v>
      </c>
      <c r="C802" s="49"/>
      <c r="D802" s="48"/>
      <c r="E802" s="45"/>
      <c r="F802" s="47"/>
      <c r="G802" s="290">
        <f>(G801/G800)*100</f>
        <v>100</v>
      </c>
    </row>
    <row r="803" spans="1:7" ht="48.75" customHeight="1">
      <c r="A803" s="39"/>
      <c r="B803" s="273" t="s">
        <v>471</v>
      </c>
      <c r="C803" s="124">
        <v>1</v>
      </c>
      <c r="D803" s="43">
        <v>707</v>
      </c>
      <c r="E803" s="22" t="s">
        <v>472</v>
      </c>
      <c r="F803" s="42"/>
      <c r="G803" s="297">
        <f>SUM(G806)</f>
        <v>2808</v>
      </c>
    </row>
    <row r="804" spans="1:7" ht="16.5" customHeight="1">
      <c r="A804" s="39"/>
      <c r="B804" s="63" t="s">
        <v>553</v>
      </c>
      <c r="C804" s="49"/>
      <c r="D804" s="48"/>
      <c r="E804" s="45"/>
      <c r="F804" s="47"/>
      <c r="G804" s="290">
        <f>SUM(G807)</f>
        <v>2708</v>
      </c>
    </row>
    <row r="805" spans="1:7" ht="16.5" customHeight="1">
      <c r="A805" s="39"/>
      <c r="B805" s="51" t="s">
        <v>239</v>
      </c>
      <c r="C805" s="93"/>
      <c r="D805" s="68"/>
      <c r="E805" s="69"/>
      <c r="F805" s="67"/>
      <c r="G805" s="294">
        <f>(G804/G803)*100</f>
        <v>96.43874643874643</v>
      </c>
    </row>
    <row r="806" spans="1:7" ht="36.75" customHeight="1">
      <c r="A806" s="39"/>
      <c r="B806" s="63" t="s">
        <v>470</v>
      </c>
      <c r="C806" s="49">
        <v>1</v>
      </c>
      <c r="D806" s="48">
        <v>707</v>
      </c>
      <c r="E806" s="45" t="s">
        <v>472</v>
      </c>
      <c r="F806" s="47" t="s">
        <v>473</v>
      </c>
      <c r="G806" s="50">
        <v>2808</v>
      </c>
    </row>
    <row r="807" spans="1:7" ht="16.5" customHeight="1">
      <c r="A807" s="39"/>
      <c r="B807" s="63" t="s">
        <v>553</v>
      </c>
      <c r="C807" s="49"/>
      <c r="D807" s="48"/>
      <c r="E807" s="45"/>
      <c r="F807" s="47"/>
      <c r="G807" s="50">
        <v>2708</v>
      </c>
    </row>
    <row r="808" spans="1:7" ht="16.5" customHeight="1">
      <c r="A808" s="39"/>
      <c r="B808" s="63" t="s">
        <v>239</v>
      </c>
      <c r="C808" s="49"/>
      <c r="D808" s="48"/>
      <c r="E808" s="45"/>
      <c r="F808" s="47"/>
      <c r="G808" s="290">
        <f>(G807/G806)*100</f>
        <v>96.43874643874643</v>
      </c>
    </row>
    <row r="809" spans="1:7" ht="17.25" customHeight="1">
      <c r="A809" s="371" t="s">
        <v>106</v>
      </c>
      <c r="B809" s="79" t="s">
        <v>326</v>
      </c>
      <c r="C809" s="89">
        <v>1</v>
      </c>
      <c r="D809" s="31" t="s">
        <v>104</v>
      </c>
      <c r="E809" s="31" t="s">
        <v>105</v>
      </c>
      <c r="F809" s="33"/>
      <c r="G809" s="38">
        <f>SUM(G812,G815)</f>
        <v>430</v>
      </c>
    </row>
    <row r="810" spans="1:7" ht="17.25" customHeight="1">
      <c r="A810" s="372"/>
      <c r="B810" s="73" t="s">
        <v>553</v>
      </c>
      <c r="C810" s="102"/>
      <c r="D810" s="39"/>
      <c r="E810" s="39"/>
      <c r="F810" s="144"/>
      <c r="G810" s="74">
        <f>SUM(G813,G816)</f>
        <v>338</v>
      </c>
    </row>
    <row r="811" spans="1:7" ht="17.25" customHeight="1">
      <c r="A811" s="372"/>
      <c r="B811" s="73" t="s">
        <v>239</v>
      </c>
      <c r="C811" s="102"/>
      <c r="D811" s="39"/>
      <c r="E811" s="39"/>
      <c r="F811" s="144"/>
      <c r="G811" s="292">
        <f>(G810/G809)*100</f>
        <v>78.6046511627907</v>
      </c>
    </row>
    <row r="812" spans="1:7" ht="46.5" customHeight="1">
      <c r="A812" s="372"/>
      <c r="B812" s="249" t="s">
        <v>388</v>
      </c>
      <c r="C812" s="105">
        <v>1</v>
      </c>
      <c r="D812" s="58">
        <v>705</v>
      </c>
      <c r="E812" s="59" t="s">
        <v>105</v>
      </c>
      <c r="F812" s="57" t="s">
        <v>192</v>
      </c>
      <c r="G812" s="116">
        <v>395</v>
      </c>
    </row>
    <row r="813" spans="1:7" ht="16.5" customHeight="1">
      <c r="A813" s="372"/>
      <c r="B813" s="146" t="s">
        <v>553</v>
      </c>
      <c r="C813" s="49"/>
      <c r="D813" s="48"/>
      <c r="E813" s="45"/>
      <c r="F813" s="47"/>
      <c r="G813" s="50">
        <v>338</v>
      </c>
    </row>
    <row r="814" spans="1:7" ht="16.5" customHeight="1">
      <c r="A814" s="372"/>
      <c r="B814" s="250" t="s">
        <v>239</v>
      </c>
      <c r="C814" s="93"/>
      <c r="D814" s="68"/>
      <c r="E814" s="69"/>
      <c r="F814" s="67"/>
      <c r="G814" s="294">
        <f>(G813/G812)*100</f>
        <v>85.56962025316456</v>
      </c>
    </row>
    <row r="815" spans="1:7" ht="46.5" customHeight="1">
      <c r="A815" s="372"/>
      <c r="B815" s="146" t="s">
        <v>392</v>
      </c>
      <c r="C815" s="49">
        <v>1</v>
      </c>
      <c r="D815" s="48">
        <v>705</v>
      </c>
      <c r="E815" s="45" t="s">
        <v>105</v>
      </c>
      <c r="F815" s="47" t="s">
        <v>194</v>
      </c>
      <c r="G815" s="50">
        <v>35</v>
      </c>
    </row>
    <row r="816" spans="1:7" ht="16.5" customHeight="1">
      <c r="A816" s="145"/>
      <c r="B816" s="146" t="s">
        <v>553</v>
      </c>
      <c r="C816" s="49"/>
      <c r="D816" s="48"/>
      <c r="E816" s="45"/>
      <c r="F816" s="47"/>
      <c r="G816" s="50">
        <v>0</v>
      </c>
    </row>
    <row r="817" spans="1:7" ht="16.5" customHeight="1">
      <c r="A817" s="140"/>
      <c r="B817" s="251" t="s">
        <v>239</v>
      </c>
      <c r="C817" s="91"/>
      <c r="D817" s="53"/>
      <c r="E817" s="36"/>
      <c r="F817" s="52"/>
      <c r="G817" s="291">
        <f>(G816/G815)*100</f>
        <v>0</v>
      </c>
    </row>
    <row r="818" spans="1:7" ht="16.5" customHeight="1">
      <c r="A818" s="39" t="s">
        <v>107</v>
      </c>
      <c r="B818" s="73" t="s">
        <v>327</v>
      </c>
      <c r="C818" s="102">
        <v>1</v>
      </c>
      <c r="D818" s="39" t="s">
        <v>98</v>
      </c>
      <c r="E818" s="39" t="s">
        <v>99</v>
      </c>
      <c r="F818" s="39"/>
      <c r="G818" s="74">
        <f>SUM(G821,G824)</f>
        <v>882</v>
      </c>
    </row>
    <row r="819" spans="1:7" ht="16.5" customHeight="1">
      <c r="A819" s="39"/>
      <c r="B819" s="73" t="s">
        <v>553</v>
      </c>
      <c r="C819" s="102"/>
      <c r="D819" s="39"/>
      <c r="E819" s="39"/>
      <c r="F819" s="39"/>
      <c r="G819" s="74">
        <f>SUM(G822,G825)</f>
        <v>485</v>
      </c>
    </row>
    <row r="820" spans="1:7" ht="16.5" customHeight="1">
      <c r="A820" s="39"/>
      <c r="B820" s="73" t="s">
        <v>239</v>
      </c>
      <c r="C820" s="102"/>
      <c r="D820" s="39"/>
      <c r="E820" s="39"/>
      <c r="F820" s="39"/>
      <c r="G820" s="292">
        <f>(G819/G818)*100</f>
        <v>54.98866213151927</v>
      </c>
    </row>
    <row r="821" spans="1:7" ht="34.5" customHeight="1">
      <c r="A821" s="39"/>
      <c r="B821" s="84" t="s">
        <v>242</v>
      </c>
      <c r="C821" s="105">
        <v>1</v>
      </c>
      <c r="D821" s="58">
        <v>709</v>
      </c>
      <c r="E821" s="59" t="s">
        <v>99</v>
      </c>
      <c r="F821" s="59">
        <v>244</v>
      </c>
      <c r="G821" s="116">
        <v>842</v>
      </c>
    </row>
    <row r="822" spans="1:7" ht="16.5" customHeight="1">
      <c r="A822" s="39"/>
      <c r="B822" s="63" t="s">
        <v>553</v>
      </c>
      <c r="C822" s="49"/>
      <c r="D822" s="48"/>
      <c r="E822" s="45"/>
      <c r="F822" s="45"/>
      <c r="G822" s="50">
        <v>445</v>
      </c>
    </row>
    <row r="823" spans="1:7" ht="16.5" customHeight="1">
      <c r="A823" s="39"/>
      <c r="B823" s="51" t="s">
        <v>239</v>
      </c>
      <c r="C823" s="93"/>
      <c r="D823" s="68"/>
      <c r="E823" s="69"/>
      <c r="F823" s="69"/>
      <c r="G823" s="294">
        <f>(G822/G821)*100</f>
        <v>52.850356294536816</v>
      </c>
    </row>
    <row r="824" spans="1:7" ht="32.25" customHeight="1">
      <c r="A824" s="39"/>
      <c r="B824" s="63" t="s">
        <v>438</v>
      </c>
      <c r="C824" s="49">
        <v>1</v>
      </c>
      <c r="D824" s="48">
        <v>709</v>
      </c>
      <c r="E824" s="45" t="s">
        <v>99</v>
      </c>
      <c r="F824" s="45" t="s">
        <v>235</v>
      </c>
      <c r="G824" s="50">
        <v>40</v>
      </c>
    </row>
    <row r="825" spans="1:7" ht="17.25" customHeight="1">
      <c r="A825" s="39"/>
      <c r="B825" s="63" t="s">
        <v>553</v>
      </c>
      <c r="C825" s="49"/>
      <c r="D825" s="48"/>
      <c r="E825" s="45"/>
      <c r="F825" s="45"/>
      <c r="G825" s="50">
        <v>40</v>
      </c>
    </row>
    <row r="826" spans="1:7" ht="17.25" customHeight="1">
      <c r="A826" s="39"/>
      <c r="B826" s="71" t="s">
        <v>239</v>
      </c>
      <c r="C826" s="91"/>
      <c r="D826" s="53"/>
      <c r="E826" s="36"/>
      <c r="F826" s="36"/>
      <c r="G826" s="291">
        <f>(G825/G824)*100</f>
        <v>100</v>
      </c>
    </row>
    <row r="827" spans="1:7" ht="31.5" customHeight="1">
      <c r="A827" s="31" t="s">
        <v>108</v>
      </c>
      <c r="B827" s="73" t="s">
        <v>328</v>
      </c>
      <c r="C827" s="102">
        <v>1</v>
      </c>
      <c r="D827" s="39" t="s">
        <v>98</v>
      </c>
      <c r="E827" s="39" t="s">
        <v>99</v>
      </c>
      <c r="F827" s="39"/>
      <c r="G827" s="74">
        <f>SUM(G830)</f>
        <v>35</v>
      </c>
    </row>
    <row r="828" spans="1:7" ht="16.5" customHeight="1">
      <c r="A828" s="39"/>
      <c r="B828" s="73" t="s">
        <v>553</v>
      </c>
      <c r="C828" s="102"/>
      <c r="D828" s="39"/>
      <c r="E828" s="39"/>
      <c r="F828" s="39"/>
      <c r="G828" s="74">
        <f>SUM(G831)</f>
        <v>17</v>
      </c>
    </row>
    <row r="829" spans="1:7" ht="16.5" customHeight="1">
      <c r="A829" s="39"/>
      <c r="B829" s="73" t="s">
        <v>239</v>
      </c>
      <c r="C829" s="102"/>
      <c r="D829" s="39"/>
      <c r="E829" s="39"/>
      <c r="F829" s="39"/>
      <c r="G829" s="292">
        <f>(G828/G827)*100</f>
        <v>48.57142857142857</v>
      </c>
    </row>
    <row r="830" spans="1:7" ht="30.75" customHeight="1">
      <c r="A830" s="39"/>
      <c r="B830" s="134" t="s">
        <v>242</v>
      </c>
      <c r="C830" s="135">
        <v>1</v>
      </c>
      <c r="D830" s="137">
        <v>709</v>
      </c>
      <c r="E830" s="136" t="s">
        <v>99</v>
      </c>
      <c r="F830" s="136">
        <v>244</v>
      </c>
      <c r="G830" s="139">
        <v>35</v>
      </c>
    </row>
    <row r="831" spans="1:8" ht="16.5" customHeight="1">
      <c r="A831" s="39"/>
      <c r="B831" s="63" t="s">
        <v>553</v>
      </c>
      <c r="C831" s="49"/>
      <c r="D831" s="48"/>
      <c r="E831" s="45"/>
      <c r="F831" s="45"/>
      <c r="G831" s="50">
        <v>17</v>
      </c>
      <c r="H831" s="354"/>
    </row>
    <row r="832" spans="1:7" ht="16.5" customHeight="1">
      <c r="A832" s="26"/>
      <c r="B832" s="71" t="s">
        <v>239</v>
      </c>
      <c r="C832" s="91"/>
      <c r="D832" s="53"/>
      <c r="E832" s="36"/>
      <c r="F832" s="36"/>
      <c r="G832" s="290">
        <f>(G831/G830)*100</f>
        <v>48.57142857142857</v>
      </c>
    </row>
    <row r="833" spans="1:7" ht="33.75" customHeight="1">
      <c r="A833" s="31" t="s">
        <v>109</v>
      </c>
      <c r="B833" s="79" t="s">
        <v>329</v>
      </c>
      <c r="C833" s="89">
        <v>1</v>
      </c>
      <c r="D833" s="31" t="s">
        <v>80</v>
      </c>
      <c r="E833" s="31" t="s">
        <v>27</v>
      </c>
      <c r="F833" s="31"/>
      <c r="G833" s="356">
        <v>650</v>
      </c>
    </row>
    <row r="834" spans="1:7" ht="16.5" customHeight="1">
      <c r="A834" s="39"/>
      <c r="B834" s="73" t="s">
        <v>553</v>
      </c>
      <c r="C834" s="102"/>
      <c r="D834" s="39"/>
      <c r="E834" s="39"/>
      <c r="F834" s="39"/>
      <c r="G834" s="40">
        <v>650</v>
      </c>
    </row>
    <row r="835" spans="1:7" ht="16.5" customHeight="1">
      <c r="A835" s="39"/>
      <c r="B835" s="73" t="s">
        <v>239</v>
      </c>
      <c r="C835" s="102"/>
      <c r="D835" s="39"/>
      <c r="E835" s="39"/>
      <c r="F835" s="39"/>
      <c r="G835" s="292">
        <f>(G834/G833)*100</f>
        <v>100</v>
      </c>
    </row>
    <row r="836" spans="1:7" s="2" customFormat="1" ht="64.5" customHeight="1">
      <c r="A836" s="31" t="s">
        <v>162</v>
      </c>
      <c r="B836" s="79" t="s">
        <v>330</v>
      </c>
      <c r="C836" s="89">
        <v>1</v>
      </c>
      <c r="D836" s="34">
        <v>700</v>
      </c>
      <c r="E836" s="31" t="s">
        <v>229</v>
      </c>
      <c r="F836" s="31"/>
      <c r="G836" s="151">
        <f>SUM(G839)</f>
        <v>2000</v>
      </c>
    </row>
    <row r="837" spans="1:7" s="2" customFormat="1" ht="16.5" customHeight="1">
      <c r="A837" s="39"/>
      <c r="B837" s="73" t="s">
        <v>553</v>
      </c>
      <c r="C837" s="102"/>
      <c r="D837" s="29"/>
      <c r="E837" s="39"/>
      <c r="F837" s="39"/>
      <c r="G837" s="103">
        <f>SUM(G840)</f>
        <v>1875</v>
      </c>
    </row>
    <row r="838" spans="1:7" s="2" customFormat="1" ht="16.5" customHeight="1">
      <c r="A838" s="39"/>
      <c r="B838" s="154" t="s">
        <v>239</v>
      </c>
      <c r="C838" s="96"/>
      <c r="D838" s="97"/>
      <c r="E838" s="98"/>
      <c r="F838" s="98"/>
      <c r="G838" s="293">
        <f>(G837/G836)*100</f>
        <v>93.75</v>
      </c>
    </row>
    <row r="839" spans="1:7" s="2" customFormat="1" ht="33" customHeight="1">
      <c r="A839" s="39"/>
      <c r="B839" s="63" t="s">
        <v>318</v>
      </c>
      <c r="C839" s="49">
        <v>1</v>
      </c>
      <c r="D839" s="48">
        <v>700</v>
      </c>
      <c r="E839" s="45" t="s">
        <v>229</v>
      </c>
      <c r="F839" s="45" t="s">
        <v>235</v>
      </c>
      <c r="G839" s="81">
        <v>2000</v>
      </c>
    </row>
    <row r="840" spans="1:7" s="2" customFormat="1" ht="16.5" customHeight="1">
      <c r="A840" s="39"/>
      <c r="B840" s="63" t="s">
        <v>553</v>
      </c>
      <c r="C840" s="49"/>
      <c r="D840" s="48"/>
      <c r="E840" s="45"/>
      <c r="F840" s="45"/>
      <c r="G840" s="81">
        <v>1875</v>
      </c>
    </row>
    <row r="841" spans="1:7" s="2" customFormat="1" ht="16.5" customHeight="1">
      <c r="A841" s="26"/>
      <c r="B841" s="71" t="s">
        <v>239</v>
      </c>
      <c r="C841" s="91"/>
      <c r="D841" s="53"/>
      <c r="E841" s="36"/>
      <c r="F841" s="36"/>
      <c r="G841" s="291">
        <f>(G840/G839)*100</f>
        <v>93.75</v>
      </c>
    </row>
    <row r="842" spans="1:7" s="2" customFormat="1" ht="16.5" customHeight="1">
      <c r="A842" s="31" t="s">
        <v>405</v>
      </c>
      <c r="B842" s="153" t="s">
        <v>407</v>
      </c>
      <c r="C842" s="89">
        <v>1</v>
      </c>
      <c r="D842" s="34">
        <v>701</v>
      </c>
      <c r="E842" s="31" t="s">
        <v>408</v>
      </c>
      <c r="F842" s="31"/>
      <c r="G842" s="298">
        <f>SUM(G845)</f>
        <v>78</v>
      </c>
    </row>
    <row r="843" spans="1:7" s="2" customFormat="1" ht="16.5" customHeight="1">
      <c r="A843" s="39"/>
      <c r="B843" s="110" t="s">
        <v>553</v>
      </c>
      <c r="C843" s="102"/>
      <c r="D843" s="29"/>
      <c r="E843" s="39"/>
      <c r="F843" s="39"/>
      <c r="G843" s="292">
        <f>SUM(G846)</f>
        <v>78</v>
      </c>
    </row>
    <row r="844" spans="1:7" s="2" customFormat="1" ht="16.5" customHeight="1">
      <c r="A844" s="39"/>
      <c r="B844" s="110" t="s">
        <v>239</v>
      </c>
      <c r="C844" s="102"/>
      <c r="D844" s="29"/>
      <c r="E844" s="39"/>
      <c r="F844" s="39"/>
      <c r="G844" s="292">
        <f>(G843/G842)*100</f>
        <v>100</v>
      </c>
    </row>
    <row r="845" spans="1:7" s="2" customFormat="1" ht="35.25" customHeight="1">
      <c r="A845" s="39"/>
      <c r="B845" s="84" t="s">
        <v>241</v>
      </c>
      <c r="C845" s="105">
        <v>1</v>
      </c>
      <c r="D845" s="58">
        <v>701</v>
      </c>
      <c r="E845" s="59" t="s">
        <v>408</v>
      </c>
      <c r="F845" s="59">
        <v>244</v>
      </c>
      <c r="G845" s="296">
        <v>78</v>
      </c>
    </row>
    <row r="846" spans="1:7" s="2" customFormat="1" ht="16.5" customHeight="1">
      <c r="A846" s="39"/>
      <c r="B846" s="63" t="s">
        <v>553</v>
      </c>
      <c r="C846" s="49"/>
      <c r="D846" s="48"/>
      <c r="E846" s="45"/>
      <c r="F846" s="45"/>
      <c r="G846" s="290">
        <v>78</v>
      </c>
    </row>
    <row r="847" spans="1:7" s="2" customFormat="1" ht="16.5" customHeight="1">
      <c r="A847" s="26"/>
      <c r="B847" s="71" t="s">
        <v>239</v>
      </c>
      <c r="C847" s="91"/>
      <c r="D847" s="53"/>
      <c r="E847" s="36"/>
      <c r="F847" s="36"/>
      <c r="G847" s="291">
        <f>(G846/G845)*100</f>
        <v>100</v>
      </c>
    </row>
    <row r="848" spans="1:7" s="2" customFormat="1" ht="90.75" customHeight="1">
      <c r="A848" s="39" t="s">
        <v>406</v>
      </c>
      <c r="B848" s="110" t="s">
        <v>569</v>
      </c>
      <c r="C848" s="347">
        <v>1</v>
      </c>
      <c r="D848" s="348">
        <v>702</v>
      </c>
      <c r="E848" s="349"/>
      <c r="F848" s="39"/>
      <c r="G848" s="292">
        <f>SUM(G851,G857)</f>
        <v>20284</v>
      </c>
    </row>
    <row r="849" spans="1:7" s="2" customFormat="1" ht="16.5" customHeight="1">
      <c r="A849" s="39"/>
      <c r="B849" s="110" t="s">
        <v>553</v>
      </c>
      <c r="C849" s="102"/>
      <c r="D849" s="29"/>
      <c r="E849" s="39"/>
      <c r="F849" s="39"/>
      <c r="G849" s="292">
        <f>SUM(G852,G858)</f>
        <v>0</v>
      </c>
    </row>
    <row r="850" spans="1:7" s="2" customFormat="1" ht="16.5" customHeight="1">
      <c r="A850" s="39"/>
      <c r="B850" s="110" t="s">
        <v>239</v>
      </c>
      <c r="C850" s="102"/>
      <c r="D850" s="29"/>
      <c r="E850" s="39"/>
      <c r="F850" s="39"/>
      <c r="G850" s="292">
        <f>(G849/G848)*100</f>
        <v>0</v>
      </c>
    </row>
    <row r="851" spans="1:7" s="2" customFormat="1" ht="70.5" customHeight="1">
      <c r="A851" s="39"/>
      <c r="B851" s="273" t="s">
        <v>568</v>
      </c>
      <c r="C851" s="338">
        <v>1</v>
      </c>
      <c r="D851" s="339">
        <v>702</v>
      </c>
      <c r="E851" s="340" t="s">
        <v>135</v>
      </c>
      <c r="F851" s="22"/>
      <c r="G851" s="297">
        <f>SUM(G854)</f>
        <v>16673</v>
      </c>
    </row>
    <row r="852" spans="1:7" s="2" customFormat="1" ht="16.5" customHeight="1">
      <c r="A852" s="39"/>
      <c r="B852" s="63" t="s">
        <v>553</v>
      </c>
      <c r="C852" s="49"/>
      <c r="D852" s="48"/>
      <c r="E852" s="45"/>
      <c r="F852" s="45"/>
      <c r="G852" s="290">
        <f>SUM(G855)</f>
        <v>0</v>
      </c>
    </row>
    <row r="853" spans="1:7" s="2" customFormat="1" ht="16.5" customHeight="1">
      <c r="A853" s="39"/>
      <c r="B853" s="51" t="s">
        <v>239</v>
      </c>
      <c r="C853" s="93"/>
      <c r="D853" s="68"/>
      <c r="E853" s="69"/>
      <c r="F853" s="69"/>
      <c r="G853" s="294">
        <f>(G852/G851)*100</f>
        <v>0</v>
      </c>
    </row>
    <row r="854" spans="1:7" s="2" customFormat="1" ht="39" customHeight="1">
      <c r="A854" s="39"/>
      <c r="B854" s="63" t="s">
        <v>566</v>
      </c>
      <c r="C854" s="336">
        <v>1</v>
      </c>
      <c r="D854" s="337">
        <v>702</v>
      </c>
      <c r="E854" s="335" t="s">
        <v>135</v>
      </c>
      <c r="F854" s="335">
        <v>244</v>
      </c>
      <c r="G854" s="290">
        <v>16673</v>
      </c>
    </row>
    <row r="855" spans="1:7" s="2" customFormat="1" ht="17.25" customHeight="1">
      <c r="A855" s="39"/>
      <c r="B855" s="63" t="s">
        <v>553</v>
      </c>
      <c r="C855" s="49"/>
      <c r="D855" s="48"/>
      <c r="E855" s="45"/>
      <c r="F855" s="45"/>
      <c r="G855" s="290">
        <v>0</v>
      </c>
    </row>
    <row r="856" spans="1:7" s="2" customFormat="1" ht="17.25" customHeight="1">
      <c r="A856" s="39"/>
      <c r="B856" s="63" t="s">
        <v>239</v>
      </c>
      <c r="C856" s="49"/>
      <c r="D856" s="48"/>
      <c r="E856" s="45"/>
      <c r="F856" s="45"/>
      <c r="G856" s="290">
        <f>(G855/G854)*100</f>
        <v>0</v>
      </c>
    </row>
    <row r="857" spans="1:7" s="2" customFormat="1" ht="87.75" customHeight="1">
      <c r="A857" s="39"/>
      <c r="B857" s="273" t="s">
        <v>567</v>
      </c>
      <c r="C857" s="338">
        <v>1</v>
      </c>
      <c r="D857" s="339">
        <v>701</v>
      </c>
      <c r="E857" s="340" t="s">
        <v>135</v>
      </c>
      <c r="F857" s="22"/>
      <c r="G857" s="297">
        <f>SUM(G860)</f>
        <v>3611</v>
      </c>
    </row>
    <row r="858" spans="1:7" s="2" customFormat="1" ht="16.5" customHeight="1">
      <c r="A858" s="39"/>
      <c r="B858" s="63" t="s">
        <v>553</v>
      </c>
      <c r="C858" s="49"/>
      <c r="D858" s="48"/>
      <c r="E858" s="45"/>
      <c r="F858" s="45"/>
      <c r="G858" s="290">
        <f>SUM(G861)</f>
        <v>0</v>
      </c>
    </row>
    <row r="859" spans="1:7" s="2" customFormat="1" ht="16.5" customHeight="1">
      <c r="A859" s="39"/>
      <c r="B859" s="51" t="s">
        <v>239</v>
      </c>
      <c r="C859" s="93"/>
      <c r="D859" s="68"/>
      <c r="E859" s="69"/>
      <c r="F859" s="69"/>
      <c r="G859" s="294">
        <f>(G858/G857)*100</f>
        <v>0</v>
      </c>
    </row>
    <row r="860" spans="1:7" s="2" customFormat="1" ht="33.75" customHeight="1">
      <c r="A860" s="39"/>
      <c r="B860" s="63" t="s">
        <v>566</v>
      </c>
      <c r="C860" s="336">
        <v>1</v>
      </c>
      <c r="D860" s="337">
        <v>701</v>
      </c>
      <c r="E860" s="335" t="s">
        <v>135</v>
      </c>
      <c r="F860" s="335">
        <v>244</v>
      </c>
      <c r="G860" s="290">
        <v>3611</v>
      </c>
    </row>
    <row r="861" spans="1:7" s="2" customFormat="1" ht="16.5" customHeight="1">
      <c r="A861" s="39"/>
      <c r="B861" s="63" t="s">
        <v>553</v>
      </c>
      <c r="C861" s="49"/>
      <c r="D861" s="48"/>
      <c r="E861" s="45"/>
      <c r="F861" s="45"/>
      <c r="G861" s="290">
        <v>0</v>
      </c>
    </row>
    <row r="862" spans="1:7" s="2" customFormat="1" ht="16.5" customHeight="1">
      <c r="A862" s="26"/>
      <c r="B862" s="71" t="s">
        <v>239</v>
      </c>
      <c r="C862" s="91"/>
      <c r="D862" s="53"/>
      <c r="E862" s="36"/>
      <c r="F862" s="36"/>
      <c r="G862" s="291">
        <f>(G861/G860)*100</f>
        <v>0</v>
      </c>
    </row>
    <row r="863" spans="1:7" s="2" customFormat="1" ht="78.75" customHeight="1">
      <c r="A863" s="31" t="s">
        <v>565</v>
      </c>
      <c r="B863" s="153" t="s">
        <v>608</v>
      </c>
      <c r="C863" s="89">
        <v>1</v>
      </c>
      <c r="D863" s="34">
        <v>700</v>
      </c>
      <c r="E863" s="31" t="s">
        <v>605</v>
      </c>
      <c r="F863" s="31"/>
      <c r="G863" s="298">
        <f>SUM(G866)</f>
        <v>1125</v>
      </c>
    </row>
    <row r="864" spans="1:7" s="2" customFormat="1" ht="16.5" customHeight="1">
      <c r="A864" s="39"/>
      <c r="B864" s="110" t="s">
        <v>553</v>
      </c>
      <c r="C864" s="102"/>
      <c r="D864" s="29"/>
      <c r="E864" s="39"/>
      <c r="F864" s="39"/>
      <c r="G864" s="292">
        <f>SUM(G867)</f>
        <v>0</v>
      </c>
    </row>
    <row r="865" spans="1:7" s="2" customFormat="1" ht="16.5" customHeight="1">
      <c r="A865" s="39"/>
      <c r="B865" s="110" t="s">
        <v>239</v>
      </c>
      <c r="C865" s="102"/>
      <c r="D865" s="29"/>
      <c r="E865" s="39"/>
      <c r="F865" s="39"/>
      <c r="G865" s="292">
        <f>(G864/G863)*100</f>
        <v>0</v>
      </c>
    </row>
    <row r="866" spans="1:7" s="2" customFormat="1" ht="33.75" customHeight="1">
      <c r="A866" s="45"/>
      <c r="B866" s="84" t="s">
        <v>281</v>
      </c>
      <c r="C866" s="105">
        <v>1</v>
      </c>
      <c r="D866" s="58">
        <v>700</v>
      </c>
      <c r="E866" s="59" t="s">
        <v>626</v>
      </c>
      <c r="F866" s="59">
        <v>244</v>
      </c>
      <c r="G866" s="296">
        <v>1125</v>
      </c>
    </row>
    <row r="867" spans="1:7" s="2" customFormat="1" ht="16.5" customHeight="1">
      <c r="A867" s="45"/>
      <c r="B867" s="63" t="s">
        <v>553</v>
      </c>
      <c r="C867" s="49"/>
      <c r="D867" s="48"/>
      <c r="E867" s="45"/>
      <c r="F867" s="45"/>
      <c r="G867" s="290">
        <v>0</v>
      </c>
    </row>
    <row r="868" spans="1:7" s="2" customFormat="1" ht="16.5" customHeight="1">
      <c r="A868" s="36"/>
      <c r="B868" s="71" t="s">
        <v>239</v>
      </c>
      <c r="C868" s="91"/>
      <c r="D868" s="53"/>
      <c r="E868" s="36"/>
      <c r="F868" s="36"/>
      <c r="G868" s="291">
        <f>(G867/G866)*100</f>
        <v>0</v>
      </c>
    </row>
    <row r="869" spans="1:7" s="2" customFormat="1" ht="74.25" customHeight="1">
      <c r="A869" s="39" t="s">
        <v>603</v>
      </c>
      <c r="B869" s="110" t="s">
        <v>610</v>
      </c>
      <c r="C869" s="102">
        <v>1</v>
      </c>
      <c r="D869" s="29">
        <v>700</v>
      </c>
      <c r="E869" s="39" t="s">
        <v>606</v>
      </c>
      <c r="F869" s="39"/>
      <c r="G869" s="292">
        <f>SUM(G872)</f>
        <v>200</v>
      </c>
    </row>
    <row r="870" spans="1:7" s="2" customFormat="1" ht="17.25" customHeight="1">
      <c r="A870" s="39"/>
      <c r="B870" s="110" t="s">
        <v>553</v>
      </c>
      <c r="C870" s="102"/>
      <c r="D870" s="29"/>
      <c r="E870" s="39"/>
      <c r="F870" s="39"/>
      <c r="G870" s="292">
        <f>SUM(G873)</f>
        <v>0</v>
      </c>
    </row>
    <row r="871" spans="1:7" s="2" customFormat="1" ht="17.25" customHeight="1">
      <c r="A871" s="39"/>
      <c r="B871" s="110" t="s">
        <v>239</v>
      </c>
      <c r="C871" s="102"/>
      <c r="D871" s="29"/>
      <c r="E871" s="39"/>
      <c r="F871" s="39"/>
      <c r="G871" s="292">
        <f>(G870/G869)*100</f>
        <v>0</v>
      </c>
    </row>
    <row r="872" spans="1:7" s="2" customFormat="1" ht="33" customHeight="1">
      <c r="A872" s="45"/>
      <c r="B872" s="84" t="s">
        <v>281</v>
      </c>
      <c r="C872" s="105">
        <v>1</v>
      </c>
      <c r="D872" s="58" t="s">
        <v>607</v>
      </c>
      <c r="E872" s="59" t="s">
        <v>606</v>
      </c>
      <c r="F872" s="59">
        <v>244</v>
      </c>
      <c r="G872" s="296">
        <v>200</v>
      </c>
    </row>
    <row r="873" spans="1:7" s="2" customFormat="1" ht="17.25" customHeight="1">
      <c r="A873" s="45"/>
      <c r="B873" s="63" t="s">
        <v>553</v>
      </c>
      <c r="C873" s="49"/>
      <c r="D873" s="48"/>
      <c r="E873" s="45"/>
      <c r="F873" s="45"/>
      <c r="G873" s="290">
        <v>0</v>
      </c>
    </row>
    <row r="874" spans="1:7" s="2" customFormat="1" ht="17.25" customHeight="1">
      <c r="A874" s="45"/>
      <c r="B874" s="63" t="s">
        <v>239</v>
      </c>
      <c r="C874" s="49"/>
      <c r="D874" s="48"/>
      <c r="E874" s="45"/>
      <c r="F874" s="45"/>
      <c r="G874" s="290">
        <f>(G873/G872)*100</f>
        <v>0</v>
      </c>
    </row>
    <row r="875" spans="1:7" s="2" customFormat="1" ht="32.25" customHeight="1">
      <c r="A875" s="31" t="s">
        <v>604</v>
      </c>
      <c r="B875" s="153" t="s">
        <v>609</v>
      </c>
      <c r="C875" s="89">
        <v>1</v>
      </c>
      <c r="D875" s="34">
        <v>700</v>
      </c>
      <c r="E875" s="31"/>
      <c r="F875" s="31"/>
      <c r="G875" s="298">
        <f>SUM(G878)</f>
        <v>55</v>
      </c>
    </row>
    <row r="876" spans="1:7" s="2" customFormat="1" ht="17.25" customHeight="1">
      <c r="A876" s="39"/>
      <c r="B876" s="110" t="s">
        <v>553</v>
      </c>
      <c r="C876" s="102"/>
      <c r="D876" s="29"/>
      <c r="E876" s="39"/>
      <c r="F876" s="39"/>
      <c r="G876" s="292">
        <f>SUM(G879)</f>
        <v>0</v>
      </c>
    </row>
    <row r="877" spans="1:7" s="2" customFormat="1" ht="17.25" customHeight="1">
      <c r="A877" s="39"/>
      <c r="B877" s="110" t="s">
        <v>239</v>
      </c>
      <c r="C877" s="102"/>
      <c r="D877" s="29"/>
      <c r="E877" s="39"/>
      <c r="F877" s="39"/>
      <c r="G877" s="292">
        <f>(G876/G875)*100</f>
        <v>0</v>
      </c>
    </row>
    <row r="878" spans="1:7" s="2" customFormat="1" ht="35.25" customHeight="1">
      <c r="A878" s="45"/>
      <c r="B878" s="84" t="s">
        <v>281</v>
      </c>
      <c r="C878" s="105">
        <v>1</v>
      </c>
      <c r="D878" s="58" t="s">
        <v>607</v>
      </c>
      <c r="E878" s="59"/>
      <c r="F878" s="59">
        <v>244</v>
      </c>
      <c r="G878" s="296">
        <v>55</v>
      </c>
    </row>
    <row r="879" spans="1:7" s="2" customFormat="1" ht="16.5" customHeight="1">
      <c r="A879" s="39"/>
      <c r="B879" s="63" t="s">
        <v>553</v>
      </c>
      <c r="C879" s="49"/>
      <c r="D879" s="48"/>
      <c r="E879" s="45"/>
      <c r="F879" s="45"/>
      <c r="G879" s="290"/>
    </row>
    <row r="880" spans="1:7" s="2" customFormat="1" ht="16.5" customHeight="1">
      <c r="A880" s="45"/>
      <c r="B880" s="63" t="s">
        <v>239</v>
      </c>
      <c r="C880" s="49"/>
      <c r="D880" s="48"/>
      <c r="E880" s="45"/>
      <c r="F880" s="45"/>
      <c r="G880" s="290">
        <f>(G879/G878)*100</f>
        <v>0</v>
      </c>
    </row>
    <row r="881" spans="1:8" ht="17.25" customHeight="1">
      <c r="A881" s="31" t="s">
        <v>111</v>
      </c>
      <c r="B881" s="37" t="s">
        <v>331</v>
      </c>
      <c r="C881" s="89">
        <v>1</v>
      </c>
      <c r="D881" s="31" t="s">
        <v>101</v>
      </c>
      <c r="E881" s="31"/>
      <c r="F881" s="31"/>
      <c r="G881" s="38">
        <f>SUM(G885,G931)</f>
        <v>10660</v>
      </c>
      <c r="H881" s="354"/>
    </row>
    <row r="882" spans="1:7" ht="17.25" customHeight="1">
      <c r="A882" s="39"/>
      <c r="B882" s="28" t="s">
        <v>553</v>
      </c>
      <c r="C882" s="102"/>
      <c r="D882" s="39"/>
      <c r="E882" s="39"/>
      <c r="F882" s="39"/>
      <c r="G882" s="74">
        <f>SUM(G886,G932)</f>
        <v>6640</v>
      </c>
    </row>
    <row r="883" spans="1:7" ht="17.25" customHeight="1">
      <c r="A883" s="39"/>
      <c r="B883" s="28" t="s">
        <v>239</v>
      </c>
      <c r="C883" s="102"/>
      <c r="D883" s="39"/>
      <c r="E883" s="39"/>
      <c r="F883" s="39"/>
      <c r="G883" s="292">
        <f>(G882/G881)*100</f>
        <v>62.28893058161351</v>
      </c>
    </row>
    <row r="884" spans="1:7" ht="16.5" customHeight="1">
      <c r="A884" s="26"/>
      <c r="B884" s="27" t="s">
        <v>6</v>
      </c>
      <c r="C884" s="26"/>
      <c r="D884" s="26"/>
      <c r="E884" s="26"/>
      <c r="F884" s="26"/>
      <c r="G884" s="353"/>
    </row>
    <row r="885" spans="1:7" ht="31.5" customHeight="1">
      <c r="A885" s="39" t="s">
        <v>112</v>
      </c>
      <c r="B885" s="28" t="s">
        <v>332</v>
      </c>
      <c r="C885" s="147">
        <v>1</v>
      </c>
      <c r="D885" s="31" t="s">
        <v>101</v>
      </c>
      <c r="E885" s="39"/>
      <c r="F885" s="39"/>
      <c r="G885" s="74">
        <f>SUM(G889,G895,G901,G907,G913,G919,G925)</f>
        <v>9428</v>
      </c>
    </row>
    <row r="886" spans="1:7" ht="16.5" customHeight="1">
      <c r="A886" s="39"/>
      <c r="B886" s="28" t="s">
        <v>553</v>
      </c>
      <c r="C886" s="102"/>
      <c r="D886" s="39"/>
      <c r="E886" s="39"/>
      <c r="F886" s="39"/>
      <c r="G886" s="74">
        <f>SUM(G890,G896,G902,G908,G914,G920,G926)</f>
        <v>6640</v>
      </c>
    </row>
    <row r="887" spans="1:7" ht="16.5" customHeight="1">
      <c r="A887" s="39"/>
      <c r="B887" s="28" t="s">
        <v>239</v>
      </c>
      <c r="C887" s="102"/>
      <c r="D887" s="39"/>
      <c r="E887" s="39"/>
      <c r="F887" s="39"/>
      <c r="G887" s="292">
        <f>(G886/G885)*100</f>
        <v>70.42851081883751</v>
      </c>
    </row>
    <row r="888" spans="1:7" ht="16.5" customHeight="1">
      <c r="A888" s="39"/>
      <c r="B888" s="28" t="s">
        <v>169</v>
      </c>
      <c r="C888" s="26"/>
      <c r="D888" s="39"/>
      <c r="E888" s="39"/>
      <c r="F888" s="39"/>
      <c r="G888" s="148"/>
    </row>
    <row r="889" spans="1:7" ht="48.75" customHeight="1">
      <c r="A889" s="22" t="s">
        <v>176</v>
      </c>
      <c r="B889" s="41" t="s">
        <v>333</v>
      </c>
      <c r="C889" s="49">
        <v>1</v>
      </c>
      <c r="D889" s="22" t="s">
        <v>101</v>
      </c>
      <c r="E889" s="22" t="s">
        <v>113</v>
      </c>
      <c r="F889" s="22"/>
      <c r="G889" s="50">
        <f>SUM(G892)</f>
        <v>8546</v>
      </c>
    </row>
    <row r="890" spans="1:7" ht="17.25" customHeight="1">
      <c r="A890" s="45"/>
      <c r="B890" s="46" t="s">
        <v>553</v>
      </c>
      <c r="C890" s="49"/>
      <c r="D890" s="45"/>
      <c r="E890" s="45"/>
      <c r="F890" s="45"/>
      <c r="G890" s="50">
        <f>SUM(G893)</f>
        <v>6110</v>
      </c>
    </row>
    <row r="891" spans="1:7" ht="17.25" customHeight="1">
      <c r="A891" s="45"/>
      <c r="B891" s="46" t="s">
        <v>239</v>
      </c>
      <c r="C891" s="49"/>
      <c r="D891" s="45"/>
      <c r="E891" s="45"/>
      <c r="F891" s="45"/>
      <c r="G891" s="290">
        <f>(G890/G889)*100</f>
        <v>71.49543646150246</v>
      </c>
    </row>
    <row r="892" spans="1:7" ht="48.75" customHeight="1">
      <c r="A892" s="45"/>
      <c r="B892" s="75" t="s">
        <v>334</v>
      </c>
      <c r="C892" s="105">
        <v>1</v>
      </c>
      <c r="D892" s="59" t="s">
        <v>101</v>
      </c>
      <c r="E892" s="59" t="s">
        <v>113</v>
      </c>
      <c r="F892" s="59">
        <v>611</v>
      </c>
      <c r="G892" s="86">
        <v>8546</v>
      </c>
    </row>
    <row r="893" spans="1:7" ht="16.5" customHeight="1">
      <c r="A893" s="45"/>
      <c r="B893" s="46" t="s">
        <v>553</v>
      </c>
      <c r="C893" s="49"/>
      <c r="D893" s="45"/>
      <c r="E893" s="45"/>
      <c r="F893" s="45"/>
      <c r="G893" s="81">
        <v>6110</v>
      </c>
    </row>
    <row r="894" spans="1:7" ht="16.5" customHeight="1">
      <c r="A894" s="36"/>
      <c r="B894" s="90" t="s">
        <v>239</v>
      </c>
      <c r="C894" s="91"/>
      <c r="D894" s="36"/>
      <c r="E894" s="36"/>
      <c r="F894" s="36"/>
      <c r="G894" s="291">
        <f>(G893/G892)*100</f>
        <v>71.49543646150246</v>
      </c>
    </row>
    <row r="895" spans="1:7" ht="45.75" customHeight="1">
      <c r="A895" s="45" t="s">
        <v>177</v>
      </c>
      <c r="B895" s="46" t="s">
        <v>335</v>
      </c>
      <c r="C895" s="49">
        <v>1</v>
      </c>
      <c r="D895" s="45" t="s">
        <v>101</v>
      </c>
      <c r="E895" s="45" t="s">
        <v>58</v>
      </c>
      <c r="F895" s="45"/>
      <c r="G895" s="50">
        <f>SUM(G898)</f>
        <v>77</v>
      </c>
    </row>
    <row r="896" spans="1:7" ht="16.5" customHeight="1">
      <c r="A896" s="45"/>
      <c r="B896" s="46" t="s">
        <v>553</v>
      </c>
      <c r="C896" s="49"/>
      <c r="D896" s="45"/>
      <c r="E896" s="45"/>
      <c r="F896" s="45"/>
      <c r="G896" s="50">
        <f>SUM(G899)</f>
        <v>41</v>
      </c>
    </row>
    <row r="897" spans="1:7" ht="16.5" customHeight="1">
      <c r="A897" s="45"/>
      <c r="B897" s="46" t="s">
        <v>239</v>
      </c>
      <c r="C897" s="49"/>
      <c r="D897" s="45"/>
      <c r="E897" s="45"/>
      <c r="F897" s="45"/>
      <c r="G897" s="290">
        <f>(G896/G895)*100</f>
        <v>53.246753246753244</v>
      </c>
    </row>
    <row r="898" spans="1:7" ht="17.25" customHeight="1">
      <c r="A898" s="45"/>
      <c r="B898" s="75" t="s">
        <v>336</v>
      </c>
      <c r="C898" s="105">
        <v>1</v>
      </c>
      <c r="D898" s="59" t="s">
        <v>101</v>
      </c>
      <c r="E898" s="59" t="s">
        <v>58</v>
      </c>
      <c r="F898" s="59">
        <v>244</v>
      </c>
      <c r="G898" s="86">
        <v>77</v>
      </c>
    </row>
    <row r="899" spans="1:7" ht="17.25" customHeight="1">
      <c r="A899" s="45"/>
      <c r="B899" s="46" t="s">
        <v>553</v>
      </c>
      <c r="C899" s="49"/>
      <c r="D899" s="45"/>
      <c r="E899" s="45"/>
      <c r="F899" s="45"/>
      <c r="G899" s="81">
        <v>41</v>
      </c>
    </row>
    <row r="900" spans="1:7" ht="17.25" customHeight="1">
      <c r="A900" s="45"/>
      <c r="B900" s="90" t="s">
        <v>239</v>
      </c>
      <c r="C900" s="91"/>
      <c r="D900" s="36"/>
      <c r="E900" s="36"/>
      <c r="F900" s="36"/>
      <c r="G900" s="291">
        <f>(G899/G898)*100</f>
        <v>53.246753246753244</v>
      </c>
    </row>
    <row r="901" spans="1:7" ht="33" customHeight="1">
      <c r="A901" s="22" t="s">
        <v>178</v>
      </c>
      <c r="B901" s="46" t="s">
        <v>393</v>
      </c>
      <c r="C901" s="45"/>
      <c r="D901" s="45" t="s">
        <v>101</v>
      </c>
      <c r="E901" s="45" t="s">
        <v>114</v>
      </c>
      <c r="F901" s="45"/>
      <c r="G901" s="50">
        <f>SUM(G904)</f>
        <v>275</v>
      </c>
    </row>
    <row r="902" spans="1:7" ht="16.5" customHeight="1">
      <c r="A902" s="45"/>
      <c r="B902" s="46" t="s">
        <v>553</v>
      </c>
      <c r="C902" s="45"/>
      <c r="D902" s="45"/>
      <c r="E902" s="45"/>
      <c r="F902" s="45"/>
      <c r="G902" s="50">
        <f>SUM(G905)</f>
        <v>231</v>
      </c>
    </row>
    <row r="903" spans="1:7" ht="16.5" customHeight="1">
      <c r="A903" s="45"/>
      <c r="B903" s="46" t="s">
        <v>239</v>
      </c>
      <c r="C903" s="45"/>
      <c r="D903" s="45"/>
      <c r="E903" s="45"/>
      <c r="F903" s="45"/>
      <c r="G903" s="290">
        <f>(G902/G901)*100</f>
        <v>84</v>
      </c>
    </row>
    <row r="904" spans="1:7" ht="16.5" customHeight="1">
      <c r="A904" s="45"/>
      <c r="B904" s="75" t="s">
        <v>336</v>
      </c>
      <c r="C904" s="105">
        <v>1</v>
      </c>
      <c r="D904" s="59" t="s">
        <v>101</v>
      </c>
      <c r="E904" s="59" t="s">
        <v>114</v>
      </c>
      <c r="F904" s="59">
        <v>244</v>
      </c>
      <c r="G904" s="86">
        <v>275</v>
      </c>
    </row>
    <row r="905" spans="1:7" ht="16.5" customHeight="1">
      <c r="A905" s="45"/>
      <c r="B905" s="46" t="s">
        <v>553</v>
      </c>
      <c r="C905" s="49"/>
      <c r="D905" s="45"/>
      <c r="E905" s="45"/>
      <c r="F905" s="45"/>
      <c r="G905" s="81">
        <v>231</v>
      </c>
    </row>
    <row r="906" spans="1:7" ht="16.5" customHeight="1">
      <c r="A906" s="45"/>
      <c r="B906" s="90" t="s">
        <v>239</v>
      </c>
      <c r="C906" s="91"/>
      <c r="D906" s="36"/>
      <c r="E906" s="36"/>
      <c r="F906" s="36"/>
      <c r="G906" s="291">
        <f>(G905/G904)*100</f>
        <v>84</v>
      </c>
    </row>
    <row r="907" spans="1:7" ht="30.75" customHeight="1">
      <c r="A907" s="22" t="s">
        <v>179</v>
      </c>
      <c r="B907" s="46" t="s">
        <v>328</v>
      </c>
      <c r="C907" s="49">
        <v>1</v>
      </c>
      <c r="D907" s="45" t="s">
        <v>101</v>
      </c>
      <c r="E907" s="45" t="s">
        <v>114</v>
      </c>
      <c r="F907" s="45"/>
      <c r="G907" s="50">
        <f>SUM(G910)</f>
        <v>20</v>
      </c>
    </row>
    <row r="908" spans="1:7" ht="16.5" customHeight="1">
      <c r="A908" s="45"/>
      <c r="B908" s="46" t="s">
        <v>553</v>
      </c>
      <c r="C908" s="49"/>
      <c r="D908" s="45"/>
      <c r="E908" s="45"/>
      <c r="F908" s="45"/>
      <c r="G908" s="50">
        <f>SUM(G911)</f>
        <v>8</v>
      </c>
    </row>
    <row r="909" spans="1:7" ht="16.5" customHeight="1">
      <c r="A909" s="45"/>
      <c r="B909" s="46" t="s">
        <v>239</v>
      </c>
      <c r="C909" s="49"/>
      <c r="D909" s="45"/>
      <c r="E909" s="45"/>
      <c r="F909" s="45"/>
      <c r="G909" s="290">
        <f>(G908/G907)*100</f>
        <v>40</v>
      </c>
    </row>
    <row r="910" spans="1:7" ht="16.5" customHeight="1">
      <c r="A910" s="45"/>
      <c r="B910" s="75" t="s">
        <v>336</v>
      </c>
      <c r="C910" s="105">
        <v>1</v>
      </c>
      <c r="D910" s="59" t="s">
        <v>101</v>
      </c>
      <c r="E910" s="59" t="s">
        <v>114</v>
      </c>
      <c r="F910" s="59">
        <v>244</v>
      </c>
      <c r="G910" s="116">
        <v>20</v>
      </c>
    </row>
    <row r="911" spans="1:7" ht="16.5" customHeight="1">
      <c r="A911" s="45"/>
      <c r="B911" s="46" t="s">
        <v>553</v>
      </c>
      <c r="C911" s="49"/>
      <c r="D911" s="45"/>
      <c r="E911" s="45"/>
      <c r="F911" s="45"/>
      <c r="G911" s="50">
        <v>8</v>
      </c>
    </row>
    <row r="912" spans="1:7" ht="16.5" customHeight="1">
      <c r="A912" s="45"/>
      <c r="B912" s="46" t="s">
        <v>239</v>
      </c>
      <c r="C912" s="49"/>
      <c r="D912" s="45"/>
      <c r="E912" s="45"/>
      <c r="F912" s="45"/>
      <c r="G912" s="290">
        <f>(G911/G910)*100</f>
        <v>40</v>
      </c>
    </row>
    <row r="913" spans="1:7" ht="31.5" customHeight="1">
      <c r="A913" s="22" t="s">
        <v>467</v>
      </c>
      <c r="B913" s="41" t="s">
        <v>444</v>
      </c>
      <c r="C913" s="124">
        <v>1</v>
      </c>
      <c r="D913" s="59" t="s">
        <v>101</v>
      </c>
      <c r="E913" s="22" t="s">
        <v>465</v>
      </c>
      <c r="F913" s="310"/>
      <c r="G913" s="297">
        <f>SUM(G916)</f>
        <v>90</v>
      </c>
    </row>
    <row r="914" spans="1:7" ht="16.5" customHeight="1">
      <c r="A914" s="45"/>
      <c r="B914" s="46" t="s">
        <v>553</v>
      </c>
      <c r="C914" s="49"/>
      <c r="D914" s="45"/>
      <c r="E914" s="45"/>
      <c r="F914" s="45"/>
      <c r="G914" s="290">
        <f>SUM(G917)</f>
        <v>90</v>
      </c>
    </row>
    <row r="915" spans="1:7" ht="16.5" customHeight="1">
      <c r="A915" s="45"/>
      <c r="B915" s="46" t="s">
        <v>239</v>
      </c>
      <c r="C915" s="49"/>
      <c r="D915" s="45"/>
      <c r="E915" s="45"/>
      <c r="F915" s="45"/>
      <c r="G915" s="290">
        <f>(G914/G913)*100</f>
        <v>100</v>
      </c>
    </row>
    <row r="916" spans="1:7" ht="16.5" customHeight="1">
      <c r="A916" s="45"/>
      <c r="B916" s="75" t="s">
        <v>445</v>
      </c>
      <c r="C916" s="105">
        <v>1</v>
      </c>
      <c r="D916" s="59" t="s">
        <v>101</v>
      </c>
      <c r="E916" s="59" t="s">
        <v>465</v>
      </c>
      <c r="F916" s="59">
        <v>612</v>
      </c>
      <c r="G916" s="296">
        <v>90</v>
      </c>
    </row>
    <row r="917" spans="1:7" ht="16.5" customHeight="1">
      <c r="A917" s="45"/>
      <c r="B917" s="46" t="s">
        <v>553</v>
      </c>
      <c r="C917" s="49"/>
      <c r="D917" s="45"/>
      <c r="E917" s="45"/>
      <c r="F917" s="45"/>
      <c r="G917" s="290">
        <v>90</v>
      </c>
    </row>
    <row r="918" spans="1:7" ht="16.5" customHeight="1">
      <c r="A918" s="45"/>
      <c r="B918" s="46" t="s">
        <v>239</v>
      </c>
      <c r="C918" s="49"/>
      <c r="D918" s="45"/>
      <c r="E918" s="45"/>
      <c r="F918" s="45"/>
      <c r="G918" s="290">
        <f>(G917/G916)*100</f>
        <v>100</v>
      </c>
    </row>
    <row r="919" spans="1:7" ht="47.25" customHeight="1">
      <c r="A919" s="22" t="s">
        <v>466</v>
      </c>
      <c r="B919" s="41" t="s">
        <v>464</v>
      </c>
      <c r="C919" s="124">
        <v>1</v>
      </c>
      <c r="D919" s="22" t="s">
        <v>101</v>
      </c>
      <c r="E919" s="22" t="s">
        <v>465</v>
      </c>
      <c r="F919" s="22"/>
      <c r="G919" s="297">
        <f>SUM(G922)</f>
        <v>397</v>
      </c>
    </row>
    <row r="920" spans="1:7" ht="17.25" customHeight="1">
      <c r="A920" s="45"/>
      <c r="B920" s="46" t="s">
        <v>553</v>
      </c>
      <c r="C920" s="49"/>
      <c r="D920" s="45"/>
      <c r="E920" s="45"/>
      <c r="F920" s="45"/>
      <c r="G920" s="290">
        <f>SUM(G923)</f>
        <v>137</v>
      </c>
    </row>
    <row r="921" spans="1:7" ht="17.25" customHeight="1">
      <c r="A921" s="45"/>
      <c r="B921" s="46" t="s">
        <v>239</v>
      </c>
      <c r="C921" s="49"/>
      <c r="D921" s="45"/>
      <c r="E921" s="45"/>
      <c r="F921" s="45"/>
      <c r="G921" s="290">
        <f>(G920/G919)*100</f>
        <v>34.5088161209068</v>
      </c>
    </row>
    <row r="922" spans="1:7" ht="46.5" customHeight="1">
      <c r="A922" s="45"/>
      <c r="B922" s="75" t="s">
        <v>334</v>
      </c>
      <c r="C922" s="105">
        <v>1</v>
      </c>
      <c r="D922" s="59" t="s">
        <v>101</v>
      </c>
      <c r="E922" s="59" t="s">
        <v>465</v>
      </c>
      <c r="F922" s="59">
        <v>611</v>
      </c>
      <c r="G922" s="296">
        <v>397</v>
      </c>
    </row>
    <row r="923" spans="1:7" ht="16.5" customHeight="1">
      <c r="A923" s="45"/>
      <c r="B923" s="46" t="s">
        <v>553</v>
      </c>
      <c r="C923" s="49"/>
      <c r="D923" s="45"/>
      <c r="E923" s="45"/>
      <c r="F923" s="45"/>
      <c r="G923" s="290">
        <v>137</v>
      </c>
    </row>
    <row r="924" spans="1:7" ht="16.5" customHeight="1">
      <c r="A924" s="45"/>
      <c r="B924" s="46" t="s">
        <v>239</v>
      </c>
      <c r="C924" s="49"/>
      <c r="D924" s="45"/>
      <c r="E924" s="45"/>
      <c r="F924" s="45"/>
      <c r="G924" s="290">
        <f>(G923/G922)*100</f>
        <v>34.5088161209068</v>
      </c>
    </row>
    <row r="925" spans="1:7" ht="28.5" customHeight="1">
      <c r="A925" s="22" t="s">
        <v>523</v>
      </c>
      <c r="B925" s="41" t="s">
        <v>524</v>
      </c>
      <c r="C925" s="124">
        <v>1</v>
      </c>
      <c r="D925" s="22" t="s">
        <v>101</v>
      </c>
      <c r="E925" s="22" t="s">
        <v>465</v>
      </c>
      <c r="F925" s="22"/>
      <c r="G925" s="297">
        <f>SUM(G928)</f>
        <v>23</v>
      </c>
    </row>
    <row r="926" spans="1:7" ht="16.5" customHeight="1">
      <c r="A926" s="45"/>
      <c r="B926" s="46" t="s">
        <v>553</v>
      </c>
      <c r="C926" s="49"/>
      <c r="D926" s="45"/>
      <c r="E926" s="45"/>
      <c r="F926" s="45"/>
      <c r="G926" s="290">
        <f>SUM(G929)</f>
        <v>23</v>
      </c>
    </row>
    <row r="927" spans="1:7" ht="16.5" customHeight="1">
      <c r="A927" s="45"/>
      <c r="B927" s="46" t="s">
        <v>239</v>
      </c>
      <c r="C927" s="49"/>
      <c r="D927" s="45"/>
      <c r="E927" s="45"/>
      <c r="F927" s="45"/>
      <c r="G927" s="290">
        <f>(G926/G925)*100</f>
        <v>100</v>
      </c>
    </row>
    <row r="928" spans="1:7" ht="16.5" customHeight="1">
      <c r="A928" s="45"/>
      <c r="B928" s="75" t="s">
        <v>416</v>
      </c>
      <c r="C928" s="105">
        <v>1</v>
      </c>
      <c r="D928" s="59" t="s">
        <v>101</v>
      </c>
      <c r="E928" s="59" t="s">
        <v>465</v>
      </c>
      <c r="F928" s="59">
        <v>612</v>
      </c>
      <c r="G928" s="296">
        <v>23</v>
      </c>
    </row>
    <row r="929" spans="1:7" ht="16.5" customHeight="1">
      <c r="A929" s="45"/>
      <c r="B929" s="46" t="s">
        <v>553</v>
      </c>
      <c r="C929" s="49"/>
      <c r="D929" s="45"/>
      <c r="E929" s="45"/>
      <c r="F929" s="45"/>
      <c r="G929" s="290">
        <v>23</v>
      </c>
    </row>
    <row r="930" spans="1:7" ht="16.5" customHeight="1">
      <c r="A930" s="45"/>
      <c r="B930" s="46" t="s">
        <v>239</v>
      </c>
      <c r="C930" s="49"/>
      <c r="D930" s="45"/>
      <c r="E930" s="45"/>
      <c r="F930" s="45"/>
      <c r="G930" s="290">
        <f>(G929/G928)*100</f>
        <v>100</v>
      </c>
    </row>
    <row r="931" spans="1:7" ht="49.5" customHeight="1">
      <c r="A931" s="31" t="s">
        <v>562</v>
      </c>
      <c r="B931" s="37" t="s">
        <v>563</v>
      </c>
      <c r="C931" s="89">
        <v>1</v>
      </c>
      <c r="D931" s="22" t="s">
        <v>101</v>
      </c>
      <c r="E931" s="31" t="s">
        <v>564</v>
      </c>
      <c r="F931" s="22"/>
      <c r="G931" s="298">
        <f>SUM(G934)</f>
        <v>1232</v>
      </c>
    </row>
    <row r="932" spans="1:7" ht="16.5" customHeight="1">
      <c r="A932" s="45"/>
      <c r="B932" s="28" t="s">
        <v>553</v>
      </c>
      <c r="C932" s="49"/>
      <c r="D932" s="45"/>
      <c r="E932" s="45"/>
      <c r="F932" s="45"/>
      <c r="G932" s="292">
        <f>SUM(G935)</f>
        <v>0</v>
      </c>
    </row>
    <row r="933" spans="1:7" ht="16.5" customHeight="1">
      <c r="A933" s="45"/>
      <c r="B933" s="28" t="s">
        <v>239</v>
      </c>
      <c r="C933" s="93"/>
      <c r="D933" s="69"/>
      <c r="E933" s="69"/>
      <c r="F933" s="69"/>
      <c r="G933" s="293">
        <f>(G932/G931)*100</f>
        <v>0</v>
      </c>
    </row>
    <row r="934" spans="1:7" ht="49.5" customHeight="1">
      <c r="A934" s="45"/>
      <c r="B934" s="75" t="s">
        <v>334</v>
      </c>
      <c r="C934" s="49">
        <v>1</v>
      </c>
      <c r="D934" s="45" t="s">
        <v>101</v>
      </c>
      <c r="E934" s="45" t="s">
        <v>564</v>
      </c>
      <c r="F934" s="45">
        <v>610</v>
      </c>
      <c r="G934" s="290">
        <v>1232</v>
      </c>
    </row>
    <row r="935" spans="1:7" ht="16.5" customHeight="1">
      <c r="A935" s="45"/>
      <c r="B935" s="46" t="s">
        <v>553</v>
      </c>
      <c r="C935" s="49"/>
      <c r="D935" s="45"/>
      <c r="E935" s="45"/>
      <c r="F935" s="45"/>
      <c r="G935" s="290">
        <v>0</v>
      </c>
    </row>
    <row r="936" spans="1:7" ht="16.5" customHeight="1">
      <c r="A936" s="45"/>
      <c r="B936" s="90" t="s">
        <v>239</v>
      </c>
      <c r="C936" s="49"/>
      <c r="D936" s="45"/>
      <c r="E936" s="45"/>
      <c r="F936" s="45"/>
      <c r="G936" s="290">
        <f>(G935/G934)*100</f>
        <v>0</v>
      </c>
    </row>
    <row r="937" spans="1:7" ht="36" customHeight="1">
      <c r="A937" s="31" t="s">
        <v>115</v>
      </c>
      <c r="B937" s="37" t="s">
        <v>337</v>
      </c>
      <c r="C937" s="89">
        <v>1</v>
      </c>
      <c r="D937" s="31" t="s">
        <v>88</v>
      </c>
      <c r="E937" s="31"/>
      <c r="F937" s="31"/>
      <c r="G937" s="254">
        <f>SUM(G940)</f>
        <v>37722</v>
      </c>
    </row>
    <row r="938" spans="1:7" ht="16.5" customHeight="1">
      <c r="A938" s="39"/>
      <c r="B938" s="28" t="s">
        <v>553</v>
      </c>
      <c r="C938" s="49"/>
      <c r="D938" s="39"/>
      <c r="E938" s="39"/>
      <c r="F938" s="39"/>
      <c r="G938" s="74">
        <f>SUM(G941)</f>
        <v>25729</v>
      </c>
    </row>
    <row r="939" spans="1:7" ht="16.5" customHeight="1">
      <c r="A939" s="39"/>
      <c r="B939" s="28" t="s">
        <v>239</v>
      </c>
      <c r="C939" s="49"/>
      <c r="D939" s="39"/>
      <c r="E939" s="39"/>
      <c r="F939" s="39"/>
      <c r="G939" s="292">
        <f>(G938/G937)*100</f>
        <v>68.20688192566672</v>
      </c>
    </row>
    <row r="940" spans="1:7" ht="17.25" customHeight="1">
      <c r="A940" s="31"/>
      <c r="B940" s="37" t="s">
        <v>338</v>
      </c>
      <c r="C940" s="89">
        <v>1</v>
      </c>
      <c r="D940" s="31" t="s">
        <v>88</v>
      </c>
      <c r="E940" s="31" t="s">
        <v>187</v>
      </c>
      <c r="F940" s="31"/>
      <c r="G940" s="254">
        <f>SUM(G943,G946,G962,G969)</f>
        <v>37722</v>
      </c>
    </row>
    <row r="941" spans="1:7" ht="17.25" customHeight="1">
      <c r="A941" s="39"/>
      <c r="B941" s="198" t="s">
        <v>553</v>
      </c>
      <c r="C941" s="49"/>
      <c r="D941" s="39"/>
      <c r="E941" s="39"/>
      <c r="F941" s="39"/>
      <c r="G941" s="74">
        <f>SUM(G944,G947,G963,G970)</f>
        <v>25729</v>
      </c>
    </row>
    <row r="942" spans="1:7" ht="17.25" customHeight="1">
      <c r="A942" s="26"/>
      <c r="B942" s="262" t="s">
        <v>239</v>
      </c>
      <c r="C942" s="91"/>
      <c r="D942" s="26"/>
      <c r="E942" s="26"/>
      <c r="F942" s="26"/>
      <c r="G942" s="299">
        <f>(G941/G940)*100</f>
        <v>68.20688192566672</v>
      </c>
    </row>
    <row r="943" spans="1:7" ht="46.5" customHeight="1">
      <c r="A943" s="45" t="s">
        <v>399</v>
      </c>
      <c r="B943" s="149" t="s">
        <v>339</v>
      </c>
      <c r="C943" s="49">
        <v>1</v>
      </c>
      <c r="D943" s="45" t="s">
        <v>88</v>
      </c>
      <c r="E943" s="45" t="s">
        <v>117</v>
      </c>
      <c r="F943" s="45">
        <v>611</v>
      </c>
      <c r="G943" s="150">
        <v>34876</v>
      </c>
    </row>
    <row r="944" spans="1:7" ht="16.5" customHeight="1">
      <c r="A944" s="45"/>
      <c r="B944" s="149" t="s">
        <v>553</v>
      </c>
      <c r="C944" s="49"/>
      <c r="D944" s="45"/>
      <c r="E944" s="45"/>
      <c r="F944" s="45"/>
      <c r="G944" s="150">
        <v>23866</v>
      </c>
    </row>
    <row r="945" spans="1:7" ht="16.5" customHeight="1">
      <c r="A945" s="45"/>
      <c r="B945" s="149" t="s">
        <v>239</v>
      </c>
      <c r="C945" s="49"/>
      <c r="D945" s="45"/>
      <c r="E945" s="45"/>
      <c r="F945" s="45"/>
      <c r="G945" s="290">
        <f>(G944/G943)*100</f>
        <v>68.43101273081776</v>
      </c>
    </row>
    <row r="946" spans="1:7" ht="15.75" customHeight="1">
      <c r="A946" s="22" t="s">
        <v>400</v>
      </c>
      <c r="B946" s="269" t="s">
        <v>401</v>
      </c>
      <c r="C946" s="124">
        <v>1</v>
      </c>
      <c r="D946" s="22" t="s">
        <v>88</v>
      </c>
      <c r="E946" s="22"/>
      <c r="F946" s="22"/>
      <c r="G946" s="239">
        <f>SUM(G950,G953,G956,G959)</f>
        <v>561</v>
      </c>
    </row>
    <row r="947" spans="1:7" ht="16.5" customHeight="1">
      <c r="A947" s="45"/>
      <c r="B947" s="149" t="s">
        <v>553</v>
      </c>
      <c r="C947" s="49"/>
      <c r="D947" s="45"/>
      <c r="E947" s="45"/>
      <c r="F947" s="45"/>
      <c r="G947" s="50">
        <f>SUM(G951,G954,G957,G960)</f>
        <v>533</v>
      </c>
    </row>
    <row r="948" spans="1:7" ht="16.5" customHeight="1">
      <c r="A948" s="45"/>
      <c r="B948" s="149" t="s">
        <v>239</v>
      </c>
      <c r="C948" s="49"/>
      <c r="D948" s="45"/>
      <c r="E948" s="45"/>
      <c r="F948" s="45"/>
      <c r="G948" s="290">
        <f>(G947/G946)*100</f>
        <v>95.00891265597147</v>
      </c>
    </row>
    <row r="949" spans="1:7" ht="16.5" customHeight="1">
      <c r="A949" s="45"/>
      <c r="B949" s="149" t="s">
        <v>169</v>
      </c>
      <c r="C949" s="49"/>
      <c r="D949" s="45"/>
      <c r="E949" s="45"/>
      <c r="F949" s="45"/>
      <c r="G949" s="290"/>
    </row>
    <row r="950" spans="1:7" ht="32.25" customHeight="1">
      <c r="A950" s="45"/>
      <c r="B950" s="75" t="s">
        <v>402</v>
      </c>
      <c r="C950" s="105">
        <v>1</v>
      </c>
      <c r="D950" s="59" t="s">
        <v>88</v>
      </c>
      <c r="E950" s="59" t="s">
        <v>117</v>
      </c>
      <c r="F950" s="59">
        <v>612</v>
      </c>
      <c r="G950" s="296">
        <v>6</v>
      </c>
    </row>
    <row r="951" spans="1:7" ht="16.5" customHeight="1">
      <c r="A951" s="45"/>
      <c r="B951" s="46" t="s">
        <v>553</v>
      </c>
      <c r="C951" s="49"/>
      <c r="D951" s="45"/>
      <c r="E951" s="45"/>
      <c r="F951" s="45"/>
      <c r="G951" s="290">
        <v>6</v>
      </c>
    </row>
    <row r="952" spans="1:7" ht="16.5" customHeight="1">
      <c r="A952" s="45"/>
      <c r="B952" s="92" t="s">
        <v>239</v>
      </c>
      <c r="C952" s="93"/>
      <c r="D952" s="69"/>
      <c r="E952" s="69"/>
      <c r="F952" s="69"/>
      <c r="G952" s="294">
        <f>(G951/G950)*100</f>
        <v>100</v>
      </c>
    </row>
    <row r="953" spans="1:7" ht="58.5" customHeight="1">
      <c r="A953" s="45"/>
      <c r="B953" s="149" t="s">
        <v>424</v>
      </c>
      <c r="C953" s="49">
        <v>1</v>
      </c>
      <c r="D953" s="45" t="s">
        <v>88</v>
      </c>
      <c r="E953" s="45" t="s">
        <v>403</v>
      </c>
      <c r="F953" s="45">
        <v>612</v>
      </c>
      <c r="G953" s="290">
        <v>125</v>
      </c>
    </row>
    <row r="954" spans="1:7" ht="16.5" customHeight="1">
      <c r="A954" s="45"/>
      <c r="B954" s="46" t="s">
        <v>553</v>
      </c>
      <c r="C954" s="49"/>
      <c r="D954" s="45"/>
      <c r="E954" s="45"/>
      <c r="F954" s="45"/>
      <c r="G954" s="290">
        <v>125</v>
      </c>
    </row>
    <row r="955" spans="1:7" ht="16.5" customHeight="1">
      <c r="A955" s="45"/>
      <c r="B955" s="46" t="s">
        <v>239</v>
      </c>
      <c r="C955" s="49"/>
      <c r="D955" s="45"/>
      <c r="E955" s="45"/>
      <c r="F955" s="45"/>
      <c r="G955" s="290">
        <f>(G954/G953)*100</f>
        <v>100</v>
      </c>
    </row>
    <row r="956" spans="1:7" ht="31.5" customHeight="1">
      <c r="A956" s="45"/>
      <c r="B956" s="75" t="s">
        <v>452</v>
      </c>
      <c r="C956" s="105">
        <v>1</v>
      </c>
      <c r="D956" s="59" t="s">
        <v>88</v>
      </c>
      <c r="E956" s="59" t="s">
        <v>117</v>
      </c>
      <c r="F956" s="59">
        <v>612</v>
      </c>
      <c r="G956" s="296">
        <v>180</v>
      </c>
    </row>
    <row r="957" spans="1:7" ht="16.5" customHeight="1">
      <c r="A957" s="45"/>
      <c r="B957" s="46" t="s">
        <v>553</v>
      </c>
      <c r="C957" s="49"/>
      <c r="D957" s="45"/>
      <c r="E957" s="45"/>
      <c r="F957" s="45"/>
      <c r="G957" s="290">
        <v>180</v>
      </c>
    </row>
    <row r="958" spans="1:7" ht="16.5" customHeight="1">
      <c r="A958" s="45"/>
      <c r="B958" s="46" t="s">
        <v>239</v>
      </c>
      <c r="C958" s="49"/>
      <c r="D958" s="45"/>
      <c r="E958" s="45"/>
      <c r="F958" s="45"/>
      <c r="G958" s="290">
        <f>(G957/G956)*100</f>
        <v>100</v>
      </c>
    </row>
    <row r="959" spans="1:7" ht="64.5" customHeight="1">
      <c r="A959" s="45"/>
      <c r="B959" s="75" t="s">
        <v>522</v>
      </c>
      <c r="C959" s="105">
        <v>1</v>
      </c>
      <c r="D959" s="59">
        <v>702</v>
      </c>
      <c r="E959" s="59" t="s">
        <v>403</v>
      </c>
      <c r="F959" s="59">
        <v>612</v>
      </c>
      <c r="G959" s="296">
        <v>250</v>
      </c>
    </row>
    <row r="960" spans="1:7" ht="16.5" customHeight="1">
      <c r="A960" s="45"/>
      <c r="B960" s="46" t="s">
        <v>553</v>
      </c>
      <c r="C960" s="49"/>
      <c r="D960" s="45"/>
      <c r="E960" s="45"/>
      <c r="F960" s="45"/>
      <c r="G960" s="290">
        <v>222</v>
      </c>
    </row>
    <row r="961" spans="1:7" ht="16.5" customHeight="1">
      <c r="A961" s="45"/>
      <c r="B961" s="92" t="s">
        <v>239</v>
      </c>
      <c r="C961" s="93"/>
      <c r="D961" s="69"/>
      <c r="E961" s="69"/>
      <c r="F961" s="69"/>
      <c r="G961" s="294">
        <f>(G960/G959)*100</f>
        <v>88.8</v>
      </c>
    </row>
    <row r="962" spans="1:7" ht="46.5" customHeight="1">
      <c r="A962" s="22" t="s">
        <v>455</v>
      </c>
      <c r="B962" s="41" t="s">
        <v>453</v>
      </c>
      <c r="C962" s="124">
        <v>1</v>
      </c>
      <c r="D962" s="22" t="s">
        <v>88</v>
      </c>
      <c r="E962" s="22" t="s">
        <v>457</v>
      </c>
      <c r="F962" s="22"/>
      <c r="G962" s="297">
        <f>SUM(G966)</f>
        <v>1505</v>
      </c>
    </row>
    <row r="963" spans="1:7" ht="16.5" customHeight="1">
      <c r="A963" s="45"/>
      <c r="B963" s="46" t="s">
        <v>553</v>
      </c>
      <c r="C963" s="49"/>
      <c r="D963" s="45"/>
      <c r="E963" s="45"/>
      <c r="F963" s="45"/>
      <c r="G963" s="290">
        <f>SUM(G967)</f>
        <v>761</v>
      </c>
    </row>
    <row r="964" spans="1:7" ht="16.5" customHeight="1">
      <c r="A964" s="45"/>
      <c r="B964" s="46" t="s">
        <v>239</v>
      </c>
      <c r="C964" s="49"/>
      <c r="D964" s="45"/>
      <c r="E964" s="45"/>
      <c r="F964" s="45"/>
      <c r="G964" s="290">
        <f>(G963/G962)*100</f>
        <v>50.564784053156146</v>
      </c>
    </row>
    <row r="965" spans="1:7" ht="16.5" customHeight="1">
      <c r="A965" s="45"/>
      <c r="B965" s="46" t="s">
        <v>169</v>
      </c>
      <c r="C965" s="49"/>
      <c r="D965" s="45"/>
      <c r="E965" s="45"/>
      <c r="F965" s="45"/>
      <c r="G965" s="290"/>
    </row>
    <row r="966" spans="1:7" ht="49.5" customHeight="1">
      <c r="A966" s="45"/>
      <c r="B966" s="75" t="s">
        <v>388</v>
      </c>
      <c r="C966" s="105">
        <v>1</v>
      </c>
      <c r="D966" s="59" t="s">
        <v>88</v>
      </c>
      <c r="E966" s="59" t="s">
        <v>457</v>
      </c>
      <c r="F966" s="59">
        <v>610</v>
      </c>
      <c r="G966" s="296">
        <v>1505</v>
      </c>
    </row>
    <row r="967" spans="1:7" ht="16.5" customHeight="1">
      <c r="A967" s="45"/>
      <c r="B967" s="46" t="s">
        <v>553</v>
      </c>
      <c r="C967" s="49"/>
      <c r="D967" s="45"/>
      <c r="E967" s="45"/>
      <c r="F967" s="45"/>
      <c r="G967" s="290">
        <v>761</v>
      </c>
    </row>
    <row r="968" spans="1:7" ht="16.5" customHeight="1">
      <c r="A968" s="45"/>
      <c r="B968" s="46" t="s">
        <v>239</v>
      </c>
      <c r="C968" s="49"/>
      <c r="D968" s="45"/>
      <c r="E968" s="45"/>
      <c r="F968" s="45"/>
      <c r="G968" s="290">
        <f>(G967/G966)*100</f>
        <v>50.564784053156146</v>
      </c>
    </row>
    <row r="969" spans="1:7" ht="62.25" customHeight="1">
      <c r="A969" s="22" t="s">
        <v>456</v>
      </c>
      <c r="B969" s="41" t="s">
        <v>459</v>
      </c>
      <c r="C969" s="124">
        <v>1</v>
      </c>
      <c r="D969" s="22" t="s">
        <v>88</v>
      </c>
      <c r="E969" s="22" t="s">
        <v>460</v>
      </c>
      <c r="F969" s="22"/>
      <c r="G969" s="297">
        <f>SUM(G972)</f>
        <v>780</v>
      </c>
    </row>
    <row r="970" spans="1:7" ht="17.25" customHeight="1">
      <c r="A970" s="45"/>
      <c r="B970" s="46" t="s">
        <v>553</v>
      </c>
      <c r="C970" s="49"/>
      <c r="D970" s="45"/>
      <c r="E970" s="45"/>
      <c r="F970" s="45"/>
      <c r="G970" s="290">
        <f>SUM(G973)</f>
        <v>569</v>
      </c>
    </row>
    <row r="971" spans="1:7" ht="17.25" customHeight="1">
      <c r="A971" s="45"/>
      <c r="B971" s="46" t="s">
        <v>239</v>
      </c>
      <c r="C971" s="49"/>
      <c r="D971" s="45"/>
      <c r="E971" s="45"/>
      <c r="F971" s="45"/>
      <c r="G971" s="290">
        <f>(G970/G969)*100</f>
        <v>72.94871794871794</v>
      </c>
    </row>
    <row r="972" spans="1:7" ht="16.5" customHeight="1">
      <c r="A972" s="45"/>
      <c r="B972" s="41" t="s">
        <v>445</v>
      </c>
      <c r="C972" s="124">
        <v>1</v>
      </c>
      <c r="D972" s="22" t="s">
        <v>88</v>
      </c>
      <c r="E972" s="22" t="s">
        <v>460</v>
      </c>
      <c r="F972" s="22">
        <v>610</v>
      </c>
      <c r="G972" s="297">
        <f>SUM(G976,G979)</f>
        <v>780</v>
      </c>
    </row>
    <row r="973" spans="1:7" ht="16.5" customHeight="1">
      <c r="A973" s="45"/>
      <c r="B973" s="46" t="s">
        <v>553</v>
      </c>
      <c r="C973" s="49"/>
      <c r="D973" s="45"/>
      <c r="E973" s="45"/>
      <c r="F973" s="45"/>
      <c r="G973" s="290">
        <f>SUM(G977,G980)</f>
        <v>569</v>
      </c>
    </row>
    <row r="974" spans="1:7" ht="16.5" customHeight="1">
      <c r="A974" s="45"/>
      <c r="B974" s="46" t="s">
        <v>239</v>
      </c>
      <c r="C974" s="49"/>
      <c r="D974" s="45"/>
      <c r="E974" s="45"/>
      <c r="F974" s="45"/>
      <c r="G974" s="290">
        <f>(G973/G972)*100</f>
        <v>72.94871794871794</v>
      </c>
    </row>
    <row r="975" spans="1:7" ht="16.5" customHeight="1">
      <c r="A975" s="45"/>
      <c r="B975" s="92" t="s">
        <v>169</v>
      </c>
      <c r="C975" s="93"/>
      <c r="D975" s="69"/>
      <c r="E975" s="69"/>
      <c r="F975" s="69"/>
      <c r="G975" s="294"/>
    </row>
    <row r="976" spans="1:7" ht="60.75" customHeight="1">
      <c r="A976" s="45"/>
      <c r="B976" s="46" t="s">
        <v>461</v>
      </c>
      <c r="C976" s="49">
        <v>1</v>
      </c>
      <c r="D976" s="45" t="s">
        <v>88</v>
      </c>
      <c r="E976" s="45" t="s">
        <v>463</v>
      </c>
      <c r="F976" s="45">
        <v>610</v>
      </c>
      <c r="G976" s="290">
        <v>280</v>
      </c>
    </row>
    <row r="977" spans="1:7" ht="16.5" customHeight="1">
      <c r="A977" s="45"/>
      <c r="B977" s="46" t="s">
        <v>553</v>
      </c>
      <c r="C977" s="49"/>
      <c r="D977" s="45"/>
      <c r="E977" s="45"/>
      <c r="F977" s="45"/>
      <c r="G977" s="290">
        <v>191</v>
      </c>
    </row>
    <row r="978" spans="1:7" ht="16.5" customHeight="1">
      <c r="A978" s="45"/>
      <c r="B978" s="46" t="s">
        <v>239</v>
      </c>
      <c r="C978" s="49"/>
      <c r="D978" s="45"/>
      <c r="E978" s="45"/>
      <c r="F978" s="45"/>
      <c r="G978" s="290">
        <f>(G977/G976)*100</f>
        <v>68.21428571428572</v>
      </c>
    </row>
    <row r="979" spans="1:7" ht="63" customHeight="1">
      <c r="A979" s="45"/>
      <c r="B979" s="75" t="s">
        <v>462</v>
      </c>
      <c r="C979" s="105">
        <v>1</v>
      </c>
      <c r="D979" s="59" t="s">
        <v>88</v>
      </c>
      <c r="E979" s="59" t="s">
        <v>463</v>
      </c>
      <c r="F979" s="59">
        <v>610</v>
      </c>
      <c r="G979" s="296">
        <v>500</v>
      </c>
    </row>
    <row r="980" spans="1:7" ht="16.5" customHeight="1">
      <c r="A980" s="45"/>
      <c r="B980" s="46" t="s">
        <v>553</v>
      </c>
      <c r="C980" s="49"/>
      <c r="D980" s="45"/>
      <c r="E980" s="45"/>
      <c r="F980" s="45"/>
      <c r="G980" s="290">
        <v>378</v>
      </c>
    </row>
    <row r="981" spans="1:7" ht="17.25" customHeight="1">
      <c r="A981" s="45"/>
      <c r="B981" s="46" t="s">
        <v>239</v>
      </c>
      <c r="C981" s="49"/>
      <c r="D981" s="45"/>
      <c r="E981" s="45"/>
      <c r="F981" s="45"/>
      <c r="G981" s="290">
        <f>(G980/G979)*100</f>
        <v>75.6</v>
      </c>
    </row>
    <row r="982" spans="1:7" ht="36" customHeight="1">
      <c r="A982" s="31" t="s">
        <v>116</v>
      </c>
      <c r="B982" s="37" t="s">
        <v>340</v>
      </c>
      <c r="C982" s="89">
        <v>1</v>
      </c>
      <c r="D982" s="31" t="s">
        <v>88</v>
      </c>
      <c r="E982" s="31"/>
      <c r="F982" s="31"/>
      <c r="G982" s="254">
        <f>SUM(G985)</f>
        <v>22156</v>
      </c>
    </row>
    <row r="983" spans="1:7" ht="17.25" customHeight="1">
      <c r="A983" s="39"/>
      <c r="B983" s="28" t="s">
        <v>553</v>
      </c>
      <c r="C983" s="102"/>
      <c r="D983" s="39"/>
      <c r="E983" s="39"/>
      <c r="F983" s="39"/>
      <c r="G983" s="253">
        <f>SUM(G986)</f>
        <v>16712</v>
      </c>
    </row>
    <row r="984" spans="1:7" ht="17.25" customHeight="1">
      <c r="A984" s="39"/>
      <c r="B984" s="28" t="s">
        <v>239</v>
      </c>
      <c r="C984" s="102"/>
      <c r="D984" s="39"/>
      <c r="E984" s="39"/>
      <c r="F984" s="39"/>
      <c r="G984" s="292">
        <f>(G983/G982)*100</f>
        <v>75.428777757718</v>
      </c>
    </row>
    <row r="985" spans="1:7" ht="17.25" customHeight="1">
      <c r="A985" s="31"/>
      <c r="B985" s="37" t="s">
        <v>338</v>
      </c>
      <c r="C985" s="89">
        <v>1</v>
      </c>
      <c r="D985" s="31" t="s">
        <v>88</v>
      </c>
      <c r="E985" s="31" t="s">
        <v>187</v>
      </c>
      <c r="F985" s="31"/>
      <c r="G985" s="254">
        <f>SUM(G988,G991,G994,G1004)</f>
        <v>22156</v>
      </c>
    </row>
    <row r="986" spans="1:7" ht="17.25" customHeight="1">
      <c r="A986" s="39"/>
      <c r="B986" s="198" t="s">
        <v>553</v>
      </c>
      <c r="C986" s="102"/>
      <c r="D986" s="39"/>
      <c r="E986" s="39"/>
      <c r="F986" s="39"/>
      <c r="G986" s="74">
        <f>SUM(G989,G992,G995,G1005)</f>
        <v>16712</v>
      </c>
    </row>
    <row r="987" spans="1:7" ht="17.25" customHeight="1">
      <c r="A987" s="39"/>
      <c r="B987" s="198" t="s">
        <v>239</v>
      </c>
      <c r="C987" s="102"/>
      <c r="D987" s="39"/>
      <c r="E987" s="39"/>
      <c r="F987" s="39"/>
      <c r="G987" s="292">
        <f>(G986/G985)*100</f>
        <v>75.428777757718</v>
      </c>
    </row>
    <row r="988" spans="1:7" ht="46.5" customHeight="1">
      <c r="A988" s="22" t="s">
        <v>396</v>
      </c>
      <c r="B988" s="269" t="s">
        <v>394</v>
      </c>
      <c r="C988" s="124">
        <v>1</v>
      </c>
      <c r="D988" s="22" t="s">
        <v>88</v>
      </c>
      <c r="E988" s="22" t="s">
        <v>117</v>
      </c>
      <c r="F988" s="22">
        <v>611</v>
      </c>
      <c r="G988" s="270">
        <v>13239</v>
      </c>
    </row>
    <row r="989" spans="1:7" ht="16.5" customHeight="1">
      <c r="A989" s="199"/>
      <c r="B989" s="149" t="s">
        <v>553</v>
      </c>
      <c r="C989" s="49"/>
      <c r="D989" s="45"/>
      <c r="E989" s="45"/>
      <c r="F989" s="45"/>
      <c r="G989" s="150">
        <v>10642</v>
      </c>
    </row>
    <row r="990" spans="1:7" ht="16.5" customHeight="1">
      <c r="A990" s="271"/>
      <c r="B990" s="272" t="s">
        <v>239</v>
      </c>
      <c r="C990" s="91"/>
      <c r="D990" s="36"/>
      <c r="E990" s="36"/>
      <c r="F990" s="36"/>
      <c r="G990" s="291">
        <f>(G989/G988)*100</f>
        <v>80.38371478208323</v>
      </c>
    </row>
    <row r="991" spans="1:7" ht="48" customHeight="1">
      <c r="A991" s="199" t="s">
        <v>397</v>
      </c>
      <c r="B991" s="149" t="s">
        <v>398</v>
      </c>
      <c r="C991" s="49">
        <v>1</v>
      </c>
      <c r="D991" s="45" t="s">
        <v>88</v>
      </c>
      <c r="E991" s="45" t="s">
        <v>117</v>
      </c>
      <c r="F991" s="45">
        <v>621</v>
      </c>
      <c r="G991" s="150">
        <v>7860</v>
      </c>
    </row>
    <row r="992" spans="1:7" ht="16.5" customHeight="1">
      <c r="A992" s="199"/>
      <c r="B992" s="149" t="s">
        <v>553</v>
      </c>
      <c r="C992" s="49"/>
      <c r="D992" s="45"/>
      <c r="E992" s="45"/>
      <c r="F992" s="45"/>
      <c r="G992" s="150">
        <v>5293</v>
      </c>
    </row>
    <row r="993" spans="1:7" ht="16.5" customHeight="1">
      <c r="A993" s="271"/>
      <c r="B993" s="272" t="s">
        <v>239</v>
      </c>
      <c r="C993" s="91"/>
      <c r="D993" s="36"/>
      <c r="E993" s="36"/>
      <c r="F993" s="36"/>
      <c r="G993" s="291">
        <f>(G992/G991)*100</f>
        <v>67.34096692111959</v>
      </c>
    </row>
    <row r="994" spans="1:7" ht="16.5" customHeight="1">
      <c r="A994" s="199" t="s">
        <v>451</v>
      </c>
      <c r="B994" s="149" t="s">
        <v>411</v>
      </c>
      <c r="C994" s="49">
        <v>1</v>
      </c>
      <c r="D994" s="45" t="s">
        <v>88</v>
      </c>
      <c r="E994" s="45" t="s">
        <v>117</v>
      </c>
      <c r="F994" s="45"/>
      <c r="G994" s="290">
        <f>SUM(G998,G1001)</f>
        <v>215</v>
      </c>
    </row>
    <row r="995" spans="1:7" ht="16.5" customHeight="1">
      <c r="A995" s="199"/>
      <c r="B995" s="149" t="s">
        <v>553</v>
      </c>
      <c r="C995" s="49"/>
      <c r="D995" s="45"/>
      <c r="E995" s="45"/>
      <c r="F995" s="45"/>
      <c r="G995" s="290">
        <f>SUM(G999,G1002)</f>
        <v>215</v>
      </c>
    </row>
    <row r="996" spans="1:7" ht="16.5" customHeight="1">
      <c r="A996" s="199"/>
      <c r="B996" s="149" t="s">
        <v>239</v>
      </c>
      <c r="C996" s="49"/>
      <c r="D996" s="45"/>
      <c r="E996" s="45"/>
      <c r="F996" s="45"/>
      <c r="G996" s="290">
        <f>(G995/G994)*100</f>
        <v>100</v>
      </c>
    </row>
    <row r="997" spans="1:7" ht="16.5" customHeight="1">
      <c r="A997" s="199"/>
      <c r="B997" s="200" t="s">
        <v>169</v>
      </c>
      <c r="C997" s="93"/>
      <c r="D997" s="69"/>
      <c r="E997" s="69"/>
      <c r="F997" s="69"/>
      <c r="G997" s="294"/>
    </row>
    <row r="998" spans="1:7" ht="31.5" customHeight="1">
      <c r="A998" s="199"/>
      <c r="B998" s="149" t="s">
        <v>452</v>
      </c>
      <c r="C998" s="49">
        <v>1</v>
      </c>
      <c r="D998" s="45" t="s">
        <v>88</v>
      </c>
      <c r="E998" s="45" t="s">
        <v>117</v>
      </c>
      <c r="F998" s="45">
        <v>622</v>
      </c>
      <c r="G998" s="290">
        <v>90</v>
      </c>
    </row>
    <row r="999" spans="1:7" ht="16.5" customHeight="1">
      <c r="A999" s="199"/>
      <c r="B999" s="149" t="s">
        <v>553</v>
      </c>
      <c r="C999" s="49"/>
      <c r="D999" s="45"/>
      <c r="E999" s="45"/>
      <c r="F999" s="45"/>
      <c r="G999" s="290">
        <v>90</v>
      </c>
    </row>
    <row r="1000" spans="1:7" ht="16.5" customHeight="1">
      <c r="A1000" s="199"/>
      <c r="B1000" s="149" t="s">
        <v>239</v>
      </c>
      <c r="C1000" s="49"/>
      <c r="D1000" s="45"/>
      <c r="E1000" s="45"/>
      <c r="F1000" s="45"/>
      <c r="G1000" s="290">
        <f>(G999/G998)*100</f>
        <v>100</v>
      </c>
    </row>
    <row r="1001" spans="1:7" ht="16.5" customHeight="1">
      <c r="A1001" s="45"/>
      <c r="B1001" s="252" t="s">
        <v>561</v>
      </c>
      <c r="C1001" s="105">
        <v>1</v>
      </c>
      <c r="D1001" s="355">
        <v>702</v>
      </c>
      <c r="E1001" s="59" t="s">
        <v>117</v>
      </c>
      <c r="F1001" s="59">
        <v>612</v>
      </c>
      <c r="G1001" s="296">
        <v>125</v>
      </c>
    </row>
    <row r="1002" spans="1:7" ht="16.5" customHeight="1">
      <c r="A1002" s="199"/>
      <c r="B1002" s="149" t="s">
        <v>553</v>
      </c>
      <c r="C1002" s="49"/>
      <c r="D1002" s="45"/>
      <c r="E1002" s="45"/>
      <c r="F1002" s="45"/>
      <c r="G1002" s="290">
        <v>125</v>
      </c>
    </row>
    <row r="1003" spans="1:7" ht="16.5" customHeight="1">
      <c r="A1003" s="271"/>
      <c r="B1003" s="272" t="s">
        <v>239</v>
      </c>
      <c r="C1003" s="91"/>
      <c r="D1003" s="36"/>
      <c r="E1003" s="36"/>
      <c r="F1003" s="36"/>
      <c r="G1003" s="291">
        <f>(G1002/G1001)*100</f>
        <v>100</v>
      </c>
    </row>
    <row r="1004" spans="1:7" ht="50.25" customHeight="1">
      <c r="A1004" s="309" t="s">
        <v>454</v>
      </c>
      <c r="B1004" s="149" t="s">
        <v>453</v>
      </c>
      <c r="C1004" s="49">
        <v>1</v>
      </c>
      <c r="D1004" s="355">
        <v>702</v>
      </c>
      <c r="E1004" s="45" t="s">
        <v>457</v>
      </c>
      <c r="F1004" s="45"/>
      <c r="G1004" s="290">
        <f>SUM(G1008)</f>
        <v>842</v>
      </c>
    </row>
    <row r="1005" spans="1:7" ht="17.25" customHeight="1">
      <c r="A1005" s="199"/>
      <c r="B1005" s="149" t="s">
        <v>553</v>
      </c>
      <c r="C1005" s="49"/>
      <c r="D1005" s="45"/>
      <c r="E1005" s="45"/>
      <c r="F1005" s="45"/>
      <c r="G1005" s="290">
        <f>SUM(G1009)</f>
        <v>562</v>
      </c>
    </row>
    <row r="1006" spans="1:7" ht="17.25" customHeight="1">
      <c r="A1006" s="199"/>
      <c r="B1006" s="149" t="s">
        <v>239</v>
      </c>
      <c r="C1006" s="49"/>
      <c r="D1006" s="45"/>
      <c r="E1006" s="45"/>
      <c r="F1006" s="45"/>
      <c r="G1006" s="290">
        <f>(G1005/G1004)*100</f>
        <v>66.7458432304038</v>
      </c>
    </row>
    <row r="1007" spans="1:7" ht="17.25" customHeight="1">
      <c r="A1007" s="199"/>
      <c r="B1007" s="149" t="s">
        <v>169</v>
      </c>
      <c r="C1007" s="49"/>
      <c r="D1007" s="45"/>
      <c r="E1007" s="45"/>
      <c r="F1007" s="45"/>
      <c r="G1007" s="294"/>
    </row>
    <row r="1008" spans="1:7" ht="48" customHeight="1">
      <c r="A1008" s="199"/>
      <c r="B1008" s="252" t="s">
        <v>388</v>
      </c>
      <c r="C1008" s="105">
        <v>1</v>
      </c>
      <c r="D1008" s="355">
        <v>702</v>
      </c>
      <c r="E1008" s="59" t="s">
        <v>457</v>
      </c>
      <c r="F1008" s="59" t="s">
        <v>458</v>
      </c>
      <c r="G1008" s="296">
        <v>842</v>
      </c>
    </row>
    <row r="1009" spans="1:7" ht="16.5" customHeight="1">
      <c r="A1009" s="199"/>
      <c r="B1009" s="149" t="s">
        <v>553</v>
      </c>
      <c r="C1009" s="49"/>
      <c r="D1009" s="45"/>
      <c r="E1009" s="45"/>
      <c r="F1009" s="45"/>
      <c r="G1009" s="290">
        <v>562</v>
      </c>
    </row>
    <row r="1010" spans="1:7" ht="16.5" customHeight="1" thickBot="1">
      <c r="A1010" s="271"/>
      <c r="B1010" s="272" t="s">
        <v>239</v>
      </c>
      <c r="C1010" s="91"/>
      <c r="D1010" s="36"/>
      <c r="E1010" s="36"/>
      <c r="F1010" s="36"/>
      <c r="G1010" s="291">
        <f>(G1009/G1008)*100</f>
        <v>66.7458432304038</v>
      </c>
    </row>
    <row r="1011" spans="1:7" ht="16.5" customHeight="1">
      <c r="A1011" s="259" t="s">
        <v>118</v>
      </c>
      <c r="B1011" s="260" t="s">
        <v>341</v>
      </c>
      <c r="C1011" s="126">
        <v>1</v>
      </c>
      <c r="D1011" s="23" t="s">
        <v>119</v>
      </c>
      <c r="E1011" s="23"/>
      <c r="F1011" s="23"/>
      <c r="G1011" s="217">
        <f>SUM(G1018,G1048,G1058,G1081,G1088)</f>
        <v>32547</v>
      </c>
    </row>
    <row r="1012" spans="1:7" ht="16.5" customHeight="1">
      <c r="A1012" s="65"/>
      <c r="B1012" s="198" t="s">
        <v>553</v>
      </c>
      <c r="C1012" s="102"/>
      <c r="D1012" s="39"/>
      <c r="E1012" s="39"/>
      <c r="F1012" s="39"/>
      <c r="G1012" s="74">
        <f>SUM(G1019,G1049,G1059,G1082,G1089)</f>
        <v>22762</v>
      </c>
    </row>
    <row r="1013" spans="1:7" ht="16.5" customHeight="1">
      <c r="A1013" s="65"/>
      <c r="B1013" s="198" t="s">
        <v>239</v>
      </c>
      <c r="C1013" s="102"/>
      <c r="D1013" s="39"/>
      <c r="E1013" s="39"/>
      <c r="F1013" s="39"/>
      <c r="G1013" s="292">
        <f>(G1012/G1011)*100</f>
        <v>69.93578517221249</v>
      </c>
    </row>
    <row r="1014" spans="1:7" ht="16.5" customHeight="1">
      <c r="A1014" s="65"/>
      <c r="B1014" s="327" t="s">
        <v>6</v>
      </c>
      <c r="C1014" s="102"/>
      <c r="D1014" s="39"/>
      <c r="E1014" s="39"/>
      <c r="F1014" s="39"/>
      <c r="G1014" s="292"/>
    </row>
    <row r="1015" spans="1:7" ht="16.5" customHeight="1">
      <c r="A1015" s="65"/>
      <c r="B1015" s="327" t="s">
        <v>550</v>
      </c>
      <c r="C1015" s="205"/>
      <c r="D1015" s="332"/>
      <c r="E1015" s="332"/>
      <c r="F1015" s="332"/>
      <c r="G1015" s="333">
        <v>223</v>
      </c>
    </row>
    <row r="1016" spans="1:7" ht="16.5" customHeight="1">
      <c r="A1016" s="65"/>
      <c r="B1016" s="327" t="s">
        <v>553</v>
      </c>
      <c r="C1016" s="205"/>
      <c r="D1016" s="332"/>
      <c r="E1016" s="332"/>
      <c r="F1016" s="332"/>
      <c r="G1016" s="333">
        <v>223</v>
      </c>
    </row>
    <row r="1017" spans="1:7" ht="16.5" customHeight="1">
      <c r="A1017" s="261"/>
      <c r="B1017" s="328" t="s">
        <v>239</v>
      </c>
      <c r="C1017" s="329"/>
      <c r="D1017" s="330"/>
      <c r="E1017" s="330"/>
      <c r="F1017" s="330"/>
      <c r="G1017" s="331">
        <f>(G1016/G1015)*100</f>
        <v>100</v>
      </c>
    </row>
    <row r="1018" spans="1:7" ht="16.5" customHeight="1">
      <c r="A1018" s="39" t="s">
        <v>120</v>
      </c>
      <c r="B1018" s="28" t="s">
        <v>342</v>
      </c>
      <c r="C1018" s="102">
        <v>1</v>
      </c>
      <c r="D1018" s="39" t="s">
        <v>121</v>
      </c>
      <c r="E1018" s="39" t="s">
        <v>184</v>
      </c>
      <c r="F1018" s="39"/>
      <c r="G1018" s="74">
        <f>SUM(G1022,G1032,G1038,)</f>
        <v>29207</v>
      </c>
    </row>
    <row r="1019" spans="1:7" ht="16.5" customHeight="1">
      <c r="A1019" s="39"/>
      <c r="B1019" s="28" t="s">
        <v>553</v>
      </c>
      <c r="C1019" s="112"/>
      <c r="D1019" s="39"/>
      <c r="E1019" s="39"/>
      <c r="F1019" s="39"/>
      <c r="G1019" s="74">
        <f>SUM(G1023,G1033,G1039,)</f>
        <v>20386</v>
      </c>
    </row>
    <row r="1020" spans="1:7" ht="16.5" customHeight="1">
      <c r="A1020" s="39"/>
      <c r="B1020" s="28" t="s">
        <v>239</v>
      </c>
      <c r="C1020" s="112"/>
      <c r="D1020" s="39"/>
      <c r="E1020" s="39"/>
      <c r="F1020" s="39"/>
      <c r="G1020" s="292">
        <f>(G1019/G1018)*100</f>
        <v>69.79833601533879</v>
      </c>
    </row>
    <row r="1021" spans="1:7" ht="16.5" customHeight="1">
      <c r="A1021" s="39"/>
      <c r="B1021" s="28" t="s">
        <v>169</v>
      </c>
      <c r="C1021" s="112"/>
      <c r="D1021" s="39"/>
      <c r="E1021" s="39"/>
      <c r="F1021" s="39"/>
      <c r="G1021" s="74"/>
    </row>
    <row r="1022" spans="1:7" ht="16.5" customHeight="1">
      <c r="A1022" s="31" t="s">
        <v>122</v>
      </c>
      <c r="B1022" s="37" t="s">
        <v>343</v>
      </c>
      <c r="C1022" s="106">
        <v>1</v>
      </c>
      <c r="D1022" s="31" t="s">
        <v>121</v>
      </c>
      <c r="E1022" s="31" t="s">
        <v>123</v>
      </c>
      <c r="F1022" s="31"/>
      <c r="G1022" s="38">
        <f>SUM(G1025)</f>
        <v>17783</v>
      </c>
    </row>
    <row r="1023" spans="1:7" ht="16.5" customHeight="1">
      <c r="A1023" s="39"/>
      <c r="B1023" s="198" t="s">
        <v>553</v>
      </c>
      <c r="C1023" s="102"/>
      <c r="D1023" s="39"/>
      <c r="E1023" s="39"/>
      <c r="F1023" s="39"/>
      <c r="G1023" s="74">
        <f>SUM(G1026)</f>
        <v>11998</v>
      </c>
    </row>
    <row r="1024" spans="1:7" ht="16.5" customHeight="1">
      <c r="A1024" s="39"/>
      <c r="B1024" s="198" t="s">
        <v>239</v>
      </c>
      <c r="C1024" s="102"/>
      <c r="D1024" s="39"/>
      <c r="E1024" s="39"/>
      <c r="F1024" s="39"/>
      <c r="G1024" s="292">
        <f>(G1023/G1022)*100</f>
        <v>67.4689310015183</v>
      </c>
    </row>
    <row r="1025" spans="1:7" ht="46.5" customHeight="1">
      <c r="A1025" s="45"/>
      <c r="B1025" s="252" t="s">
        <v>394</v>
      </c>
      <c r="C1025" s="105">
        <v>1</v>
      </c>
      <c r="D1025" s="59" t="s">
        <v>121</v>
      </c>
      <c r="E1025" s="59" t="s">
        <v>123</v>
      </c>
      <c r="F1025" s="59">
        <v>611</v>
      </c>
      <c r="G1025" s="116">
        <v>17783</v>
      </c>
    </row>
    <row r="1026" spans="1:7" ht="16.5" customHeight="1">
      <c r="A1026" s="45"/>
      <c r="B1026" s="149" t="s">
        <v>553</v>
      </c>
      <c r="C1026" s="49"/>
      <c r="D1026" s="45"/>
      <c r="E1026" s="45"/>
      <c r="F1026" s="45"/>
      <c r="G1026" s="50">
        <v>11998</v>
      </c>
    </row>
    <row r="1027" spans="1:7" ht="16.5" customHeight="1">
      <c r="A1027" s="45"/>
      <c r="B1027" s="149" t="s">
        <v>239</v>
      </c>
      <c r="C1027" s="49"/>
      <c r="D1027" s="45"/>
      <c r="E1027" s="45"/>
      <c r="F1027" s="45"/>
      <c r="G1027" s="290">
        <f>(G1026/G1025)*100</f>
        <v>67.4689310015183</v>
      </c>
    </row>
    <row r="1028" spans="1:7" ht="16.5" customHeight="1">
      <c r="A1028" s="45"/>
      <c r="B1028" s="200" t="s">
        <v>6</v>
      </c>
      <c r="C1028" s="93"/>
      <c r="D1028" s="69"/>
      <c r="E1028" s="69"/>
      <c r="F1028" s="69"/>
      <c r="G1028" s="287"/>
    </row>
    <row r="1029" spans="1:7" ht="16.5" customHeight="1">
      <c r="A1029" s="45"/>
      <c r="B1029" s="255" t="s">
        <v>344</v>
      </c>
      <c r="C1029" s="256">
        <v>1</v>
      </c>
      <c r="D1029" s="257" t="s">
        <v>121</v>
      </c>
      <c r="E1029" s="258" t="s">
        <v>123</v>
      </c>
      <c r="F1029" s="257">
        <v>611</v>
      </c>
      <c r="G1029" s="288">
        <v>300</v>
      </c>
    </row>
    <row r="1030" spans="1:7" ht="16.5" customHeight="1">
      <c r="A1030" s="45"/>
      <c r="B1030" s="255" t="s">
        <v>553</v>
      </c>
      <c r="C1030" s="256"/>
      <c r="D1030" s="257"/>
      <c r="E1030" s="258"/>
      <c r="F1030" s="257"/>
      <c r="G1030" s="288">
        <v>198</v>
      </c>
    </row>
    <row r="1031" spans="1:7" ht="16.5" customHeight="1">
      <c r="A1031" s="45"/>
      <c r="B1031" s="255" t="s">
        <v>239</v>
      </c>
      <c r="C1031" s="256"/>
      <c r="D1031" s="257"/>
      <c r="E1031" s="258"/>
      <c r="F1031" s="257"/>
      <c r="G1031" s="300">
        <f>(G1030/G1029)*100</f>
        <v>66</v>
      </c>
    </row>
    <row r="1032" spans="1:7" ht="16.5" customHeight="1">
      <c r="A1032" s="31" t="s">
        <v>124</v>
      </c>
      <c r="B1032" s="37" t="s">
        <v>345</v>
      </c>
      <c r="C1032" s="124">
        <v>1</v>
      </c>
      <c r="D1032" s="31" t="s">
        <v>121</v>
      </c>
      <c r="E1032" s="124" t="s">
        <v>185</v>
      </c>
      <c r="F1032" s="31"/>
      <c r="G1032" s="38">
        <f>SUM(G1035)</f>
        <v>4044</v>
      </c>
    </row>
    <row r="1033" spans="1:7" ht="16.5" customHeight="1">
      <c r="A1033" s="39"/>
      <c r="B1033" s="198" t="s">
        <v>553</v>
      </c>
      <c r="C1033" s="49"/>
      <c r="D1033" s="39"/>
      <c r="E1033" s="49"/>
      <c r="F1033" s="39"/>
      <c r="G1033" s="74">
        <f>SUM(G1036)</f>
        <v>2781</v>
      </c>
    </row>
    <row r="1034" spans="1:7" ht="16.5" customHeight="1">
      <c r="A1034" s="39"/>
      <c r="B1034" s="198" t="s">
        <v>239</v>
      </c>
      <c r="C1034" s="49"/>
      <c r="D1034" s="39"/>
      <c r="E1034" s="49"/>
      <c r="F1034" s="39"/>
      <c r="G1034" s="292">
        <f>(G1033/G1032)*100</f>
        <v>68.76854599406528</v>
      </c>
    </row>
    <row r="1035" spans="1:7" ht="47.25" customHeight="1">
      <c r="A1035" s="45"/>
      <c r="B1035" s="252" t="s">
        <v>346</v>
      </c>
      <c r="C1035" s="105">
        <v>1</v>
      </c>
      <c r="D1035" s="59" t="s">
        <v>121</v>
      </c>
      <c r="E1035" s="105" t="s">
        <v>125</v>
      </c>
      <c r="F1035" s="59">
        <v>611</v>
      </c>
      <c r="G1035" s="116">
        <v>4044</v>
      </c>
    </row>
    <row r="1036" spans="1:7" ht="17.25" customHeight="1">
      <c r="A1036" s="45"/>
      <c r="B1036" s="149" t="s">
        <v>553</v>
      </c>
      <c r="C1036" s="49"/>
      <c r="D1036" s="45"/>
      <c r="E1036" s="49"/>
      <c r="F1036" s="45"/>
      <c r="G1036" s="50">
        <v>2781</v>
      </c>
    </row>
    <row r="1037" spans="1:7" ht="17.25" customHeight="1">
      <c r="A1037" s="45"/>
      <c r="B1037" s="149" t="s">
        <v>239</v>
      </c>
      <c r="C1037" s="49"/>
      <c r="D1037" s="45"/>
      <c r="E1037" s="49"/>
      <c r="F1037" s="45"/>
      <c r="G1037" s="290">
        <f>(G1036/G1035)*100</f>
        <v>68.76854599406528</v>
      </c>
    </row>
    <row r="1038" spans="1:7" ht="17.25" customHeight="1">
      <c r="A1038" s="31" t="s">
        <v>126</v>
      </c>
      <c r="B1038" s="37" t="s">
        <v>347</v>
      </c>
      <c r="C1038" s="89">
        <v>1</v>
      </c>
      <c r="D1038" s="31" t="s">
        <v>121</v>
      </c>
      <c r="E1038" s="31" t="s">
        <v>186</v>
      </c>
      <c r="F1038" s="31"/>
      <c r="G1038" s="38">
        <f>SUM(G1041)</f>
        <v>7380</v>
      </c>
    </row>
    <row r="1039" spans="1:7" ht="17.25" customHeight="1">
      <c r="A1039" s="39"/>
      <c r="B1039" s="198" t="s">
        <v>553</v>
      </c>
      <c r="C1039" s="102"/>
      <c r="D1039" s="39"/>
      <c r="E1039" s="39"/>
      <c r="F1039" s="39"/>
      <c r="G1039" s="74">
        <f>SUM(G1042)</f>
        <v>5607</v>
      </c>
    </row>
    <row r="1040" spans="1:7" ht="17.25" customHeight="1">
      <c r="A1040" s="39"/>
      <c r="B1040" s="198" t="s">
        <v>239</v>
      </c>
      <c r="C1040" s="102"/>
      <c r="D1040" s="39"/>
      <c r="E1040" s="39"/>
      <c r="F1040" s="39"/>
      <c r="G1040" s="292">
        <f>(G1039/G1038)*100</f>
        <v>75.97560975609755</v>
      </c>
    </row>
    <row r="1041" spans="1:7" ht="48" customHeight="1">
      <c r="A1041" s="45"/>
      <c r="B1041" s="252" t="s">
        <v>346</v>
      </c>
      <c r="C1041" s="105">
        <v>1</v>
      </c>
      <c r="D1041" s="59" t="s">
        <v>121</v>
      </c>
      <c r="E1041" s="59" t="s">
        <v>127</v>
      </c>
      <c r="F1041" s="59">
        <v>611</v>
      </c>
      <c r="G1041" s="116">
        <v>7380</v>
      </c>
    </row>
    <row r="1042" spans="1:7" ht="17.25" customHeight="1">
      <c r="A1042" s="45"/>
      <c r="B1042" s="149" t="s">
        <v>553</v>
      </c>
      <c r="C1042" s="49"/>
      <c r="D1042" s="45"/>
      <c r="E1042" s="45"/>
      <c r="F1042" s="45"/>
      <c r="G1042" s="50">
        <v>5607</v>
      </c>
    </row>
    <row r="1043" spans="1:7" ht="17.25" customHeight="1">
      <c r="A1043" s="45"/>
      <c r="B1043" s="149" t="s">
        <v>239</v>
      </c>
      <c r="C1043" s="49"/>
      <c r="D1043" s="45"/>
      <c r="E1043" s="45"/>
      <c r="F1043" s="45"/>
      <c r="G1043" s="290">
        <f>(G1042/G1041)*100</f>
        <v>75.97560975609755</v>
      </c>
    </row>
    <row r="1044" spans="1:7" ht="17.25" customHeight="1">
      <c r="A1044" s="45"/>
      <c r="B1044" s="200" t="s">
        <v>169</v>
      </c>
      <c r="C1044" s="93"/>
      <c r="D1044" s="69"/>
      <c r="E1044" s="69"/>
      <c r="F1044" s="69"/>
      <c r="G1044" s="294"/>
    </row>
    <row r="1045" spans="1:7" ht="17.25" customHeight="1">
      <c r="A1045" s="45"/>
      <c r="B1045" s="149" t="s">
        <v>613</v>
      </c>
      <c r="C1045" s="105">
        <v>1</v>
      </c>
      <c r="D1045" s="59" t="s">
        <v>121</v>
      </c>
      <c r="E1045" s="59" t="s">
        <v>127</v>
      </c>
      <c r="F1045" s="59">
        <v>611</v>
      </c>
      <c r="G1045" s="290">
        <v>89</v>
      </c>
    </row>
    <row r="1046" spans="1:7" ht="17.25" customHeight="1">
      <c r="A1046" s="45"/>
      <c r="B1046" s="149" t="s">
        <v>553</v>
      </c>
      <c r="C1046" s="49"/>
      <c r="D1046" s="45"/>
      <c r="E1046" s="45"/>
      <c r="F1046" s="45"/>
      <c r="G1046" s="290">
        <v>0</v>
      </c>
    </row>
    <row r="1047" spans="1:7" ht="17.25" customHeight="1">
      <c r="A1047" s="45"/>
      <c r="B1047" s="149" t="s">
        <v>239</v>
      </c>
      <c r="C1047" s="49"/>
      <c r="D1047" s="45"/>
      <c r="E1047" s="45"/>
      <c r="F1047" s="45"/>
      <c r="G1047" s="290">
        <f>(G1046/G1045)*100</f>
        <v>0</v>
      </c>
    </row>
    <row r="1048" spans="1:7" ht="16.5" customHeight="1">
      <c r="A1048" s="31" t="s">
        <v>128</v>
      </c>
      <c r="B1048" s="37" t="s">
        <v>348</v>
      </c>
      <c r="C1048" s="124">
        <v>1</v>
      </c>
      <c r="D1048" s="31" t="s">
        <v>121</v>
      </c>
      <c r="E1048" s="31" t="s">
        <v>184</v>
      </c>
      <c r="F1048" s="31"/>
      <c r="G1048" s="38">
        <f>SUM(G1052)</f>
        <v>970</v>
      </c>
    </row>
    <row r="1049" spans="1:7" ht="16.5" customHeight="1">
      <c r="A1049" s="39"/>
      <c r="B1049" s="28" t="s">
        <v>553</v>
      </c>
      <c r="C1049" s="49"/>
      <c r="D1049" s="39"/>
      <c r="E1049" s="39"/>
      <c r="F1049" s="39"/>
      <c r="G1049" s="74">
        <f>SUM(G1053)</f>
        <v>635</v>
      </c>
    </row>
    <row r="1050" spans="1:7" ht="16.5" customHeight="1">
      <c r="A1050" s="39"/>
      <c r="B1050" s="28" t="s">
        <v>239</v>
      </c>
      <c r="C1050" s="49"/>
      <c r="D1050" s="39"/>
      <c r="E1050" s="39"/>
      <c r="F1050" s="39"/>
      <c r="G1050" s="292">
        <f>(G1049/G1048)*100</f>
        <v>65.4639175257732</v>
      </c>
    </row>
    <row r="1051" spans="1:7" ht="16.5" customHeight="1">
      <c r="A1051" s="39"/>
      <c r="B1051" s="28" t="s">
        <v>169</v>
      </c>
      <c r="C1051" s="49"/>
      <c r="D1051" s="39"/>
      <c r="E1051" s="39"/>
      <c r="F1051" s="39"/>
      <c r="G1051" s="292"/>
    </row>
    <row r="1052" spans="1:7" ht="16.5" customHeight="1">
      <c r="A1052" s="39"/>
      <c r="B1052" s="75" t="s">
        <v>349</v>
      </c>
      <c r="C1052" s="105">
        <v>1</v>
      </c>
      <c r="D1052" s="59" t="s">
        <v>121</v>
      </c>
      <c r="E1052" s="59" t="s">
        <v>175</v>
      </c>
      <c r="F1052" s="105"/>
      <c r="G1052" s="228">
        <f>SUM(G1055)</f>
        <v>970</v>
      </c>
    </row>
    <row r="1053" spans="1:7" ht="16.5" customHeight="1">
      <c r="A1053" s="39"/>
      <c r="B1053" s="46" t="s">
        <v>553</v>
      </c>
      <c r="C1053" s="49"/>
      <c r="D1053" s="45"/>
      <c r="E1053" s="45"/>
      <c r="F1053" s="49"/>
      <c r="G1053" s="76">
        <f>SUM(G1056)</f>
        <v>635</v>
      </c>
    </row>
    <row r="1054" spans="1:7" ht="16.5" customHeight="1">
      <c r="A1054" s="39"/>
      <c r="B1054" s="46" t="s">
        <v>239</v>
      </c>
      <c r="C1054" s="49"/>
      <c r="D1054" s="45"/>
      <c r="E1054" s="45"/>
      <c r="F1054" s="49"/>
      <c r="G1054" s="290">
        <f>(G1053/G1052)*100</f>
        <v>65.4639175257732</v>
      </c>
    </row>
    <row r="1055" spans="1:7" ht="32.25" customHeight="1">
      <c r="A1055" s="39"/>
      <c r="B1055" s="75" t="s">
        <v>241</v>
      </c>
      <c r="C1055" s="105">
        <v>1</v>
      </c>
      <c r="D1055" s="59" t="s">
        <v>121</v>
      </c>
      <c r="E1055" s="59" t="s">
        <v>175</v>
      </c>
      <c r="F1055" s="59">
        <v>244</v>
      </c>
      <c r="G1055" s="116">
        <v>970</v>
      </c>
    </row>
    <row r="1056" spans="1:7" ht="17.25" customHeight="1">
      <c r="A1056" s="39"/>
      <c r="B1056" s="46" t="s">
        <v>553</v>
      </c>
      <c r="C1056" s="49"/>
      <c r="D1056" s="45"/>
      <c r="E1056" s="45"/>
      <c r="F1056" s="45"/>
      <c r="G1056" s="50">
        <v>635</v>
      </c>
    </row>
    <row r="1057" spans="1:7" ht="17.25" customHeight="1">
      <c r="A1057" s="39"/>
      <c r="B1057" s="46" t="s">
        <v>239</v>
      </c>
      <c r="C1057" s="49"/>
      <c r="D1057" s="45"/>
      <c r="E1057" s="45"/>
      <c r="F1057" s="45"/>
      <c r="G1057" s="290">
        <f>(G1056/G1055)*100</f>
        <v>65.4639175257732</v>
      </c>
    </row>
    <row r="1058" spans="1:7" ht="17.25" customHeight="1">
      <c r="A1058" s="31" t="s">
        <v>422</v>
      </c>
      <c r="B1058" s="280" t="s">
        <v>423</v>
      </c>
      <c r="C1058" s="89">
        <v>1</v>
      </c>
      <c r="D1058" s="31" t="s">
        <v>121</v>
      </c>
      <c r="E1058" s="31"/>
      <c r="F1058" s="31"/>
      <c r="G1058" s="151">
        <f>SUM(G1066,G1069,G1072,G1075,G1078)</f>
        <v>568</v>
      </c>
    </row>
    <row r="1059" spans="1:7" ht="17.25" customHeight="1">
      <c r="A1059" s="39"/>
      <c r="B1059" s="198" t="s">
        <v>553</v>
      </c>
      <c r="C1059" s="102"/>
      <c r="D1059" s="39"/>
      <c r="E1059" s="39"/>
      <c r="F1059" s="39"/>
      <c r="G1059" s="103">
        <f>SUM(G1067,G1070,G1073,G1076,G1079)</f>
        <v>568</v>
      </c>
    </row>
    <row r="1060" spans="1:7" ht="17.25" customHeight="1">
      <c r="A1060" s="39"/>
      <c r="B1060" s="198" t="s">
        <v>239</v>
      </c>
      <c r="C1060" s="102"/>
      <c r="D1060" s="39"/>
      <c r="E1060" s="39"/>
      <c r="F1060" s="39"/>
      <c r="G1060" s="292">
        <f>(G1059/G1058)*100</f>
        <v>100</v>
      </c>
    </row>
    <row r="1061" spans="1:7" ht="17.25" customHeight="1">
      <c r="A1061" s="39"/>
      <c r="B1061" s="327" t="s">
        <v>6</v>
      </c>
      <c r="C1061" s="205"/>
      <c r="D1061" s="332"/>
      <c r="E1061" s="332"/>
      <c r="F1061" s="332"/>
      <c r="G1061" s="333"/>
    </row>
    <row r="1062" spans="1:7" ht="17.25" customHeight="1">
      <c r="A1062" s="39"/>
      <c r="B1062" s="327" t="s">
        <v>550</v>
      </c>
      <c r="C1062" s="205"/>
      <c r="D1062" s="332"/>
      <c r="E1062" s="332"/>
      <c r="F1062" s="332"/>
      <c r="G1062" s="333">
        <v>223</v>
      </c>
    </row>
    <row r="1063" spans="1:7" ht="17.25" customHeight="1">
      <c r="A1063" s="39"/>
      <c r="B1063" s="327" t="s">
        <v>553</v>
      </c>
      <c r="C1063" s="205"/>
      <c r="D1063" s="332"/>
      <c r="E1063" s="332"/>
      <c r="F1063" s="332"/>
      <c r="G1063" s="333">
        <v>223</v>
      </c>
    </row>
    <row r="1064" spans="1:7" ht="17.25" customHeight="1">
      <c r="A1064" s="39"/>
      <c r="B1064" s="327" t="s">
        <v>239</v>
      </c>
      <c r="C1064" s="205"/>
      <c r="D1064" s="332"/>
      <c r="E1064" s="332"/>
      <c r="F1064" s="332"/>
      <c r="G1064" s="333">
        <f>(G1063/G1062)*100</f>
        <v>100</v>
      </c>
    </row>
    <row r="1065" spans="1:7" ht="17.25" customHeight="1">
      <c r="A1065" s="39"/>
      <c r="B1065" s="28" t="s">
        <v>169</v>
      </c>
      <c r="C1065" s="102"/>
      <c r="D1065" s="39"/>
      <c r="E1065" s="39"/>
      <c r="F1065" s="39"/>
      <c r="G1065" s="292"/>
    </row>
    <row r="1066" spans="1:7" ht="49.5" customHeight="1">
      <c r="A1066" s="39"/>
      <c r="B1066" s="75" t="s">
        <v>425</v>
      </c>
      <c r="C1066" s="105">
        <v>1</v>
      </c>
      <c r="D1066" s="59" t="s">
        <v>121</v>
      </c>
      <c r="E1066" s="59" t="s">
        <v>403</v>
      </c>
      <c r="F1066" s="59">
        <v>612</v>
      </c>
      <c r="G1066" s="296">
        <v>25</v>
      </c>
    </row>
    <row r="1067" spans="1:7" ht="17.25" customHeight="1">
      <c r="A1067" s="39"/>
      <c r="B1067" s="46" t="s">
        <v>553</v>
      </c>
      <c r="C1067" s="49"/>
      <c r="D1067" s="45"/>
      <c r="E1067" s="45"/>
      <c r="F1067" s="45"/>
      <c r="G1067" s="290">
        <v>25</v>
      </c>
    </row>
    <row r="1068" spans="1:7" ht="17.25" customHeight="1">
      <c r="A1068" s="39"/>
      <c r="B1068" s="46" t="s">
        <v>239</v>
      </c>
      <c r="C1068" s="49"/>
      <c r="D1068" s="45"/>
      <c r="E1068" s="45"/>
      <c r="F1068" s="45"/>
      <c r="G1068" s="290">
        <f>(G1067/G1066)*100</f>
        <v>100</v>
      </c>
    </row>
    <row r="1069" spans="1:7" ht="35.25" customHeight="1">
      <c r="A1069" s="39"/>
      <c r="B1069" s="75" t="s">
        <v>452</v>
      </c>
      <c r="C1069" s="105">
        <v>1</v>
      </c>
      <c r="D1069" s="59" t="s">
        <v>121</v>
      </c>
      <c r="E1069" s="59" t="s">
        <v>502</v>
      </c>
      <c r="F1069" s="59">
        <v>612</v>
      </c>
      <c r="G1069" s="296">
        <v>270</v>
      </c>
    </row>
    <row r="1070" spans="1:7" ht="17.25" customHeight="1">
      <c r="A1070" s="39"/>
      <c r="B1070" s="46" t="s">
        <v>553</v>
      </c>
      <c r="C1070" s="49"/>
      <c r="D1070" s="45"/>
      <c r="E1070" s="45"/>
      <c r="F1070" s="45"/>
      <c r="G1070" s="290">
        <v>270</v>
      </c>
    </row>
    <row r="1071" spans="1:7" ht="17.25" customHeight="1">
      <c r="A1071" s="39"/>
      <c r="B1071" s="46" t="s">
        <v>239</v>
      </c>
      <c r="C1071" s="49"/>
      <c r="D1071" s="45"/>
      <c r="E1071" s="45"/>
      <c r="F1071" s="45"/>
      <c r="G1071" s="290">
        <f>(G1070/G1069)*100</f>
        <v>100</v>
      </c>
    </row>
    <row r="1072" spans="1:7" ht="51" customHeight="1">
      <c r="A1072" s="39"/>
      <c r="B1072" s="75" t="s">
        <v>540</v>
      </c>
      <c r="C1072" s="105">
        <v>1</v>
      </c>
      <c r="D1072" s="59">
        <v>801</v>
      </c>
      <c r="E1072" s="59" t="s">
        <v>541</v>
      </c>
      <c r="F1072" s="59">
        <v>612</v>
      </c>
      <c r="G1072" s="296">
        <v>50</v>
      </c>
    </row>
    <row r="1073" spans="1:7" ht="17.25" customHeight="1">
      <c r="A1073" s="39"/>
      <c r="B1073" s="46" t="s">
        <v>553</v>
      </c>
      <c r="C1073" s="49"/>
      <c r="D1073" s="45"/>
      <c r="E1073" s="45"/>
      <c r="F1073" s="45"/>
      <c r="G1073" s="290">
        <v>50</v>
      </c>
    </row>
    <row r="1074" spans="1:7" ht="17.25" customHeight="1">
      <c r="A1074" s="39"/>
      <c r="B1074" s="46" t="s">
        <v>239</v>
      </c>
      <c r="C1074" s="49"/>
      <c r="D1074" s="45"/>
      <c r="E1074" s="45"/>
      <c r="F1074" s="45"/>
      <c r="G1074" s="290">
        <f>(G1073/G1072)*100</f>
        <v>100</v>
      </c>
    </row>
    <row r="1075" spans="1:7" ht="64.5" customHeight="1">
      <c r="A1075" s="39"/>
      <c r="B1075" s="75" t="s">
        <v>578</v>
      </c>
      <c r="C1075" s="105">
        <v>1</v>
      </c>
      <c r="D1075" s="59" t="s">
        <v>121</v>
      </c>
      <c r="E1075" s="59" t="s">
        <v>123</v>
      </c>
      <c r="F1075" s="59">
        <v>612</v>
      </c>
      <c r="G1075" s="296">
        <v>123</v>
      </c>
    </row>
    <row r="1076" spans="1:7" ht="17.25" customHeight="1">
      <c r="A1076" s="39"/>
      <c r="B1076" s="46" t="s">
        <v>553</v>
      </c>
      <c r="C1076" s="49"/>
      <c r="D1076" s="45"/>
      <c r="E1076" s="45"/>
      <c r="F1076" s="45"/>
      <c r="G1076" s="290">
        <v>123</v>
      </c>
    </row>
    <row r="1077" spans="1:7" ht="17.25" customHeight="1">
      <c r="A1077" s="39"/>
      <c r="B1077" s="46" t="s">
        <v>239</v>
      </c>
      <c r="C1077" s="49"/>
      <c r="D1077" s="45"/>
      <c r="E1077" s="45"/>
      <c r="F1077" s="45"/>
      <c r="G1077" s="290">
        <f>(G1076/G1075)*100</f>
        <v>100</v>
      </c>
    </row>
    <row r="1078" spans="1:7" ht="33" customHeight="1">
      <c r="A1078" s="39"/>
      <c r="B1078" s="75" t="s">
        <v>551</v>
      </c>
      <c r="C1078" s="105">
        <v>1</v>
      </c>
      <c r="D1078" s="59" t="s">
        <v>121</v>
      </c>
      <c r="E1078" s="59" t="s">
        <v>125</v>
      </c>
      <c r="F1078" s="59">
        <v>612</v>
      </c>
      <c r="G1078" s="296">
        <v>100</v>
      </c>
    </row>
    <row r="1079" spans="1:7" ht="17.25" customHeight="1">
      <c r="A1079" s="39"/>
      <c r="B1079" s="46" t="s">
        <v>553</v>
      </c>
      <c r="C1079" s="49"/>
      <c r="D1079" s="45"/>
      <c r="E1079" s="45"/>
      <c r="F1079" s="45"/>
      <c r="G1079" s="290">
        <v>100</v>
      </c>
    </row>
    <row r="1080" spans="1:7" ht="17.25" customHeight="1">
      <c r="A1080" s="39"/>
      <c r="B1080" s="46" t="s">
        <v>239</v>
      </c>
      <c r="C1080" s="49"/>
      <c r="D1080" s="45"/>
      <c r="E1080" s="45"/>
      <c r="F1080" s="45"/>
      <c r="G1080" s="290">
        <f>(G1079/G1078)*100</f>
        <v>100</v>
      </c>
    </row>
    <row r="1081" spans="1:7" ht="50.25" customHeight="1">
      <c r="A1081" s="31" t="s">
        <v>501</v>
      </c>
      <c r="B1081" s="37" t="s">
        <v>476</v>
      </c>
      <c r="C1081" s="89">
        <v>1</v>
      </c>
      <c r="D1081" s="31" t="s">
        <v>121</v>
      </c>
      <c r="E1081" s="31" t="s">
        <v>457</v>
      </c>
      <c r="F1081" s="31"/>
      <c r="G1081" s="298">
        <f>SUM(G1085)</f>
        <v>1252</v>
      </c>
    </row>
    <row r="1082" spans="1:7" ht="17.25" customHeight="1">
      <c r="A1082" s="39"/>
      <c r="B1082" s="28" t="s">
        <v>553</v>
      </c>
      <c r="C1082" s="102"/>
      <c r="D1082" s="39"/>
      <c r="E1082" s="39"/>
      <c r="F1082" s="39"/>
      <c r="G1082" s="292">
        <f>SUM(G1086)</f>
        <v>623</v>
      </c>
    </row>
    <row r="1083" spans="1:7" ht="17.25" customHeight="1">
      <c r="A1083" s="39"/>
      <c r="B1083" s="28" t="s">
        <v>239</v>
      </c>
      <c r="C1083" s="102"/>
      <c r="D1083" s="39"/>
      <c r="E1083" s="39"/>
      <c r="F1083" s="39"/>
      <c r="G1083" s="292">
        <f>(G1082/G1081)*100</f>
        <v>49.760383386581466</v>
      </c>
    </row>
    <row r="1084" spans="1:7" ht="17.25" customHeight="1">
      <c r="A1084" s="39"/>
      <c r="B1084" s="95" t="s">
        <v>169</v>
      </c>
      <c r="C1084" s="96"/>
      <c r="D1084" s="98"/>
      <c r="E1084" s="98"/>
      <c r="F1084" s="98"/>
      <c r="G1084" s="293"/>
    </row>
    <row r="1085" spans="1:7" ht="48.75" customHeight="1">
      <c r="A1085" s="39"/>
      <c r="B1085" s="46" t="s">
        <v>334</v>
      </c>
      <c r="C1085" s="49">
        <v>1</v>
      </c>
      <c r="D1085" s="45" t="s">
        <v>121</v>
      </c>
      <c r="E1085" s="45" t="s">
        <v>457</v>
      </c>
      <c r="F1085" s="45">
        <v>610</v>
      </c>
      <c r="G1085" s="290">
        <v>1252</v>
      </c>
    </row>
    <row r="1086" spans="1:7" ht="17.25" customHeight="1">
      <c r="A1086" s="39"/>
      <c r="B1086" s="46" t="s">
        <v>553</v>
      </c>
      <c r="C1086" s="49"/>
      <c r="D1086" s="45"/>
      <c r="E1086" s="45"/>
      <c r="F1086" s="45"/>
      <c r="G1086" s="290">
        <v>623</v>
      </c>
    </row>
    <row r="1087" spans="1:7" ht="17.25" customHeight="1">
      <c r="A1087" s="39"/>
      <c r="B1087" s="46" t="s">
        <v>239</v>
      </c>
      <c r="C1087" s="49"/>
      <c r="D1087" s="45"/>
      <c r="E1087" s="45"/>
      <c r="F1087" s="45"/>
      <c r="G1087" s="290">
        <f>(G1086/G1085)*100</f>
        <v>49.760383386581466</v>
      </c>
    </row>
    <row r="1088" spans="1:7" ht="62.25" customHeight="1">
      <c r="A1088" s="31" t="s">
        <v>498</v>
      </c>
      <c r="B1088" s="37" t="s">
        <v>459</v>
      </c>
      <c r="C1088" s="89">
        <v>1</v>
      </c>
      <c r="D1088" s="31" t="s">
        <v>121</v>
      </c>
      <c r="E1088" s="31" t="s">
        <v>460</v>
      </c>
      <c r="F1088" s="31"/>
      <c r="G1088" s="298">
        <f>SUM(G1091)</f>
        <v>550</v>
      </c>
    </row>
    <row r="1089" spans="1:7" ht="17.25" customHeight="1">
      <c r="A1089" s="39"/>
      <c r="B1089" s="198" t="s">
        <v>553</v>
      </c>
      <c r="C1089" s="102"/>
      <c r="D1089" s="39"/>
      <c r="E1089" s="39"/>
      <c r="F1089" s="39"/>
      <c r="G1089" s="292">
        <f>SUM(G1092)</f>
        <v>550</v>
      </c>
    </row>
    <row r="1090" spans="1:7" ht="17.25" customHeight="1">
      <c r="A1090" s="39"/>
      <c r="B1090" s="198" t="s">
        <v>239</v>
      </c>
      <c r="C1090" s="102"/>
      <c r="D1090" s="39"/>
      <c r="E1090" s="39"/>
      <c r="F1090" s="39"/>
      <c r="G1090" s="292">
        <f>(G1089/G1088)*100</f>
        <v>100</v>
      </c>
    </row>
    <row r="1091" spans="1:7" ht="17.25" customHeight="1">
      <c r="A1091" s="39"/>
      <c r="B1091" s="41" t="s">
        <v>416</v>
      </c>
      <c r="C1091" s="124">
        <v>1</v>
      </c>
      <c r="D1091" s="22" t="s">
        <v>121</v>
      </c>
      <c r="E1091" s="22" t="s">
        <v>460</v>
      </c>
      <c r="F1091" s="22">
        <v>610</v>
      </c>
      <c r="G1091" s="297">
        <f>SUM(G1095,G1098)</f>
        <v>550</v>
      </c>
    </row>
    <row r="1092" spans="1:7" ht="17.25" customHeight="1">
      <c r="A1092" s="39"/>
      <c r="B1092" s="149" t="s">
        <v>553</v>
      </c>
      <c r="C1092" s="49"/>
      <c r="D1092" s="45"/>
      <c r="E1092" s="45"/>
      <c r="F1092" s="45"/>
      <c r="G1092" s="290">
        <f>SUM(G1096,G1099)</f>
        <v>550</v>
      </c>
    </row>
    <row r="1093" spans="1:7" ht="17.25" customHeight="1">
      <c r="A1093" s="39"/>
      <c r="B1093" s="149" t="s">
        <v>239</v>
      </c>
      <c r="C1093" s="49"/>
      <c r="D1093" s="45"/>
      <c r="E1093" s="45"/>
      <c r="F1093" s="45"/>
      <c r="G1093" s="290">
        <f>(G1092/G1091)*100</f>
        <v>100</v>
      </c>
    </row>
    <row r="1094" spans="1:7" ht="17.25" customHeight="1">
      <c r="A1094" s="39"/>
      <c r="B1094" s="92" t="s">
        <v>169</v>
      </c>
      <c r="C1094" s="93"/>
      <c r="D1094" s="69"/>
      <c r="E1094" s="69"/>
      <c r="F1094" s="69"/>
      <c r="G1094" s="294"/>
    </row>
    <row r="1095" spans="1:7" ht="48" customHeight="1">
      <c r="A1095" s="39"/>
      <c r="B1095" s="46" t="s">
        <v>499</v>
      </c>
      <c r="C1095" s="49">
        <v>1</v>
      </c>
      <c r="D1095" s="45" t="s">
        <v>121</v>
      </c>
      <c r="E1095" s="45" t="s">
        <v>460</v>
      </c>
      <c r="F1095" s="45">
        <v>610</v>
      </c>
      <c r="G1095" s="290">
        <v>200</v>
      </c>
    </row>
    <row r="1096" spans="1:7" ht="16.5" customHeight="1">
      <c r="A1096" s="39"/>
      <c r="B1096" s="149" t="s">
        <v>553</v>
      </c>
      <c r="C1096" s="49"/>
      <c r="D1096" s="45"/>
      <c r="E1096" s="45"/>
      <c r="F1096" s="45"/>
      <c r="G1096" s="290">
        <v>200</v>
      </c>
    </row>
    <row r="1097" spans="1:7" ht="16.5" customHeight="1">
      <c r="A1097" s="39"/>
      <c r="B1097" s="149" t="s">
        <v>239</v>
      </c>
      <c r="C1097" s="49"/>
      <c r="D1097" s="45"/>
      <c r="E1097" s="45"/>
      <c r="F1097" s="45"/>
      <c r="G1097" s="290">
        <f>(G1096/G1095)*100</f>
        <v>100</v>
      </c>
    </row>
    <row r="1098" spans="1:7" ht="64.5" customHeight="1">
      <c r="A1098" s="39"/>
      <c r="B1098" s="75" t="s">
        <v>500</v>
      </c>
      <c r="C1098" s="105">
        <v>1</v>
      </c>
      <c r="D1098" s="59" t="s">
        <v>121</v>
      </c>
      <c r="E1098" s="59" t="s">
        <v>460</v>
      </c>
      <c r="F1098" s="59">
        <v>610</v>
      </c>
      <c r="G1098" s="296">
        <v>350</v>
      </c>
    </row>
    <row r="1099" spans="1:7" ht="17.25" customHeight="1">
      <c r="A1099" s="39"/>
      <c r="B1099" s="149" t="s">
        <v>553</v>
      </c>
      <c r="C1099" s="49"/>
      <c r="D1099" s="45"/>
      <c r="E1099" s="45"/>
      <c r="F1099" s="45"/>
      <c r="G1099" s="290">
        <v>350</v>
      </c>
    </row>
    <row r="1100" spans="1:7" ht="17.25" customHeight="1" thickBot="1">
      <c r="A1100" s="39"/>
      <c r="B1100" s="149" t="s">
        <v>239</v>
      </c>
      <c r="C1100" s="49"/>
      <c r="D1100" s="45"/>
      <c r="E1100" s="45"/>
      <c r="F1100" s="45"/>
      <c r="G1100" s="290">
        <f>(G1099/G1098)*100</f>
        <v>100</v>
      </c>
    </row>
    <row r="1101" spans="1:7" s="2" customFormat="1" ht="18" customHeight="1">
      <c r="A1101" s="23" t="s">
        <v>129</v>
      </c>
      <c r="B1101" s="24" t="s">
        <v>350</v>
      </c>
      <c r="C1101" s="126">
        <v>1</v>
      </c>
      <c r="D1101" s="25">
        <v>900</v>
      </c>
      <c r="E1101" s="24"/>
      <c r="F1101" s="24"/>
      <c r="G1101" s="217">
        <f>SUM(G1105,G1111,G1117,G1123,G1129,G1135)</f>
        <v>41318</v>
      </c>
    </row>
    <row r="1102" spans="1:7" s="2" customFormat="1" ht="17.25" customHeight="1">
      <c r="A1102" s="39"/>
      <c r="B1102" s="28" t="s">
        <v>553</v>
      </c>
      <c r="C1102" s="102"/>
      <c r="D1102" s="29"/>
      <c r="E1102" s="28"/>
      <c r="F1102" s="28"/>
      <c r="G1102" s="74">
        <f>SUM(G1106,G1112,G1118,G1124,G1130,G1136)</f>
        <v>30725</v>
      </c>
    </row>
    <row r="1103" spans="1:7" s="2" customFormat="1" ht="17.25" customHeight="1">
      <c r="A1103" s="39"/>
      <c r="B1103" s="28" t="s">
        <v>239</v>
      </c>
      <c r="C1103" s="102"/>
      <c r="D1103" s="29"/>
      <c r="E1103" s="28"/>
      <c r="F1103" s="28"/>
      <c r="G1103" s="292">
        <f>(G1102/G1101)*100</f>
        <v>74.36226342030108</v>
      </c>
    </row>
    <row r="1104" spans="1:7" s="2" customFormat="1" ht="16.5" customHeight="1">
      <c r="A1104" s="26"/>
      <c r="B1104" s="27" t="s">
        <v>169</v>
      </c>
      <c r="C1104" s="27"/>
      <c r="D1104" s="27"/>
      <c r="E1104" s="27"/>
      <c r="F1104" s="27"/>
      <c r="G1104" s="40"/>
    </row>
    <row r="1105" spans="1:7" s="2" customFormat="1" ht="91.5" customHeight="1">
      <c r="A1105" s="22" t="s">
        <v>210</v>
      </c>
      <c r="B1105" s="41" t="s">
        <v>351</v>
      </c>
      <c r="C1105" s="124">
        <v>1</v>
      </c>
      <c r="D1105" s="43">
        <v>900</v>
      </c>
      <c r="E1105" s="22" t="s">
        <v>627</v>
      </c>
      <c r="F1105" s="22"/>
      <c r="G1105" s="44">
        <f>SUM(G1108)</f>
        <v>35213</v>
      </c>
    </row>
    <row r="1106" spans="1:7" s="2" customFormat="1" ht="17.25" customHeight="1">
      <c r="A1106" s="45"/>
      <c r="B1106" s="46" t="s">
        <v>553</v>
      </c>
      <c r="C1106" s="49"/>
      <c r="D1106" s="48"/>
      <c r="E1106" s="45"/>
      <c r="F1106" s="45"/>
      <c r="G1106" s="76">
        <f>SUM(G1109)</f>
        <v>26354</v>
      </c>
    </row>
    <row r="1107" spans="1:7" s="2" customFormat="1" ht="17.25" customHeight="1">
      <c r="A1107" s="45"/>
      <c r="B1107" s="46" t="s">
        <v>239</v>
      </c>
      <c r="C1107" s="49"/>
      <c r="D1107" s="48"/>
      <c r="E1107" s="45"/>
      <c r="F1107" s="45"/>
      <c r="G1107" s="290">
        <f>(G1106/G1105)*100</f>
        <v>74.84167778945276</v>
      </c>
    </row>
    <row r="1108" spans="1:7" s="2" customFormat="1" ht="93.75" customHeight="1">
      <c r="A1108" s="45"/>
      <c r="B1108" s="75" t="s">
        <v>353</v>
      </c>
      <c r="C1108" s="105">
        <v>1</v>
      </c>
      <c r="D1108" s="58">
        <v>900</v>
      </c>
      <c r="E1108" s="22" t="s">
        <v>627</v>
      </c>
      <c r="F1108" s="59">
        <v>610</v>
      </c>
      <c r="G1108" s="116">
        <v>35213</v>
      </c>
    </row>
    <row r="1109" spans="1:7" s="2" customFormat="1" ht="17.25" customHeight="1">
      <c r="A1109" s="45"/>
      <c r="B1109" s="46" t="s">
        <v>553</v>
      </c>
      <c r="C1109" s="49"/>
      <c r="D1109" s="48"/>
      <c r="E1109" s="45"/>
      <c r="F1109" s="45"/>
      <c r="G1109" s="50">
        <v>26354</v>
      </c>
    </row>
    <row r="1110" spans="1:7" s="2" customFormat="1" ht="17.25" customHeight="1">
      <c r="A1110" s="45"/>
      <c r="B1110" s="46" t="s">
        <v>239</v>
      </c>
      <c r="C1110" s="49"/>
      <c r="D1110" s="48"/>
      <c r="E1110" s="45"/>
      <c r="F1110" s="45"/>
      <c r="G1110" s="290">
        <f>(G1109/G1108)*100</f>
        <v>74.84167778945276</v>
      </c>
    </row>
    <row r="1111" spans="1:7" ht="77.25" customHeight="1">
      <c r="A1111" s="22" t="s">
        <v>130</v>
      </c>
      <c r="B1111" s="41" t="s">
        <v>352</v>
      </c>
      <c r="C1111" s="124">
        <v>1</v>
      </c>
      <c r="D1111" s="22" t="s">
        <v>133</v>
      </c>
      <c r="E1111" s="22" t="s">
        <v>628</v>
      </c>
      <c r="F1111" s="22"/>
      <c r="G1111" s="44">
        <f>SUM(G1114)</f>
        <v>5622</v>
      </c>
    </row>
    <row r="1112" spans="1:7" ht="17.25" customHeight="1">
      <c r="A1112" s="45"/>
      <c r="B1112" s="46" t="s">
        <v>553</v>
      </c>
      <c r="C1112" s="49"/>
      <c r="D1112" s="45"/>
      <c r="E1112" s="45"/>
      <c r="F1112" s="45"/>
      <c r="G1112" s="76">
        <f>SUM(G1115)</f>
        <v>4216</v>
      </c>
    </row>
    <row r="1113" spans="1:7" ht="17.25" customHeight="1">
      <c r="A1113" s="45"/>
      <c r="B1113" s="46" t="s">
        <v>239</v>
      </c>
      <c r="C1113" s="49"/>
      <c r="D1113" s="45"/>
      <c r="E1113" s="45"/>
      <c r="F1113" s="45"/>
      <c r="G1113" s="290">
        <f>(G1112/G1111)*100</f>
        <v>74.99110636784062</v>
      </c>
    </row>
    <row r="1114" spans="1:7" ht="16.5" customHeight="1">
      <c r="A1114" s="45"/>
      <c r="B1114" s="75" t="s">
        <v>353</v>
      </c>
      <c r="C1114" s="105">
        <v>1</v>
      </c>
      <c r="D1114" s="59" t="s">
        <v>133</v>
      </c>
      <c r="E1114" s="59" t="s">
        <v>628</v>
      </c>
      <c r="F1114" s="59">
        <v>610</v>
      </c>
      <c r="G1114" s="116">
        <v>5622</v>
      </c>
    </row>
    <row r="1115" spans="1:7" ht="16.5" customHeight="1">
      <c r="A1115" s="45"/>
      <c r="B1115" s="46" t="s">
        <v>553</v>
      </c>
      <c r="C1115" s="49"/>
      <c r="D1115" s="45"/>
      <c r="E1115" s="45"/>
      <c r="F1115" s="45"/>
      <c r="G1115" s="50">
        <v>4216</v>
      </c>
    </row>
    <row r="1116" spans="1:7" ht="16.5" customHeight="1">
      <c r="A1116" s="45"/>
      <c r="B1116" s="46" t="s">
        <v>239</v>
      </c>
      <c r="C1116" s="49"/>
      <c r="D1116" s="45"/>
      <c r="E1116" s="45"/>
      <c r="F1116" s="45"/>
      <c r="G1116" s="290">
        <f>(G1115/G1114)*100</f>
        <v>74.99110636784062</v>
      </c>
    </row>
    <row r="1117" spans="1:7" ht="63.75" customHeight="1">
      <c r="A1117" s="22" t="s">
        <v>131</v>
      </c>
      <c r="B1117" s="41" t="s">
        <v>354</v>
      </c>
      <c r="C1117" s="124">
        <v>1</v>
      </c>
      <c r="D1117" s="22" t="s">
        <v>134</v>
      </c>
      <c r="E1117" s="22" t="s">
        <v>629</v>
      </c>
      <c r="F1117" s="22"/>
      <c r="G1117" s="80">
        <f>SUM(G1120)</f>
        <v>193</v>
      </c>
    </row>
    <row r="1118" spans="1:7" ht="16.5" customHeight="1">
      <c r="A1118" s="45"/>
      <c r="B1118" s="46" t="s">
        <v>553</v>
      </c>
      <c r="C1118" s="49"/>
      <c r="D1118" s="45"/>
      <c r="E1118" s="45"/>
      <c r="F1118" s="45"/>
      <c r="G1118" s="81">
        <f>SUM(G1121)</f>
        <v>0</v>
      </c>
    </row>
    <row r="1119" spans="1:7" ht="18" customHeight="1">
      <c r="A1119" s="45"/>
      <c r="B1119" s="46" t="s">
        <v>239</v>
      </c>
      <c r="C1119" s="49"/>
      <c r="D1119" s="45"/>
      <c r="E1119" s="45"/>
      <c r="F1119" s="45"/>
      <c r="G1119" s="290">
        <f>(G1118/G1117)*100</f>
        <v>0</v>
      </c>
    </row>
    <row r="1120" spans="1:7" ht="16.5" customHeight="1">
      <c r="A1120" s="45"/>
      <c r="B1120" s="75" t="s">
        <v>353</v>
      </c>
      <c r="C1120" s="105">
        <v>1</v>
      </c>
      <c r="D1120" s="59" t="s">
        <v>134</v>
      </c>
      <c r="E1120" s="59" t="s">
        <v>629</v>
      </c>
      <c r="F1120" s="59">
        <v>610</v>
      </c>
      <c r="G1120" s="86">
        <v>193</v>
      </c>
    </row>
    <row r="1121" spans="1:7" ht="16.5" customHeight="1">
      <c r="A1121" s="45"/>
      <c r="B1121" s="46" t="s">
        <v>553</v>
      </c>
      <c r="C1121" s="49"/>
      <c r="D1121" s="45"/>
      <c r="E1121" s="45"/>
      <c r="F1121" s="45"/>
      <c r="G1121" s="81">
        <v>0</v>
      </c>
    </row>
    <row r="1122" spans="1:7" ht="16.5" customHeight="1">
      <c r="A1122" s="36"/>
      <c r="B1122" s="90" t="s">
        <v>239</v>
      </c>
      <c r="C1122" s="91"/>
      <c r="D1122" s="36"/>
      <c r="E1122" s="36"/>
      <c r="F1122" s="36"/>
      <c r="G1122" s="291">
        <f>(G1121/G1120)*100</f>
        <v>0</v>
      </c>
    </row>
    <row r="1123" spans="1:7" ht="45.75" customHeight="1">
      <c r="A1123" s="45" t="s">
        <v>132</v>
      </c>
      <c r="B1123" s="46" t="s">
        <v>355</v>
      </c>
      <c r="C1123" s="49">
        <v>1</v>
      </c>
      <c r="D1123" s="48">
        <v>900</v>
      </c>
      <c r="E1123" s="45" t="s">
        <v>27</v>
      </c>
      <c r="F1123" s="45"/>
      <c r="G1123" s="81">
        <f>SUM(G1126)</f>
        <v>55</v>
      </c>
    </row>
    <row r="1124" spans="1:7" ht="16.5" customHeight="1">
      <c r="A1124" s="45"/>
      <c r="B1124" s="46" t="s">
        <v>553</v>
      </c>
      <c r="C1124" s="49"/>
      <c r="D1124" s="48"/>
      <c r="E1124" s="45"/>
      <c r="F1124" s="45"/>
      <c r="G1124" s="81">
        <f>SUM(G1127)</f>
        <v>55</v>
      </c>
    </row>
    <row r="1125" spans="1:7" ht="16.5" customHeight="1">
      <c r="A1125" s="45"/>
      <c r="B1125" s="46" t="s">
        <v>239</v>
      </c>
      <c r="C1125" s="49"/>
      <c r="D1125" s="48"/>
      <c r="E1125" s="45"/>
      <c r="F1125" s="45"/>
      <c r="G1125" s="290">
        <f>(G1124/G1123)*100</f>
        <v>100</v>
      </c>
    </row>
    <row r="1126" spans="1:7" ht="17.25" customHeight="1">
      <c r="A1126" s="45"/>
      <c r="B1126" s="84" t="s">
        <v>356</v>
      </c>
      <c r="C1126" s="105">
        <v>1</v>
      </c>
      <c r="D1126" s="58">
        <v>900</v>
      </c>
      <c r="E1126" s="59" t="s">
        <v>27</v>
      </c>
      <c r="F1126" s="59">
        <v>612</v>
      </c>
      <c r="G1126" s="86">
        <v>55</v>
      </c>
    </row>
    <row r="1127" spans="1:7" ht="17.25" customHeight="1">
      <c r="A1127" s="45"/>
      <c r="B1127" s="63" t="s">
        <v>553</v>
      </c>
      <c r="C1127" s="49"/>
      <c r="D1127" s="48"/>
      <c r="E1127" s="45"/>
      <c r="F1127" s="45"/>
      <c r="G1127" s="81">
        <v>55</v>
      </c>
    </row>
    <row r="1128" spans="1:7" ht="17.25" customHeight="1">
      <c r="A1128" s="45"/>
      <c r="B1128" s="63" t="s">
        <v>239</v>
      </c>
      <c r="C1128" s="49"/>
      <c r="D1128" s="48"/>
      <c r="E1128" s="45"/>
      <c r="F1128" s="45"/>
      <c r="G1128" s="290">
        <f>(G1127/G1126)*100</f>
        <v>100</v>
      </c>
    </row>
    <row r="1129" spans="1:7" ht="31.5" customHeight="1">
      <c r="A1129" s="22" t="s">
        <v>230</v>
      </c>
      <c r="B1129" s="324" t="s">
        <v>579</v>
      </c>
      <c r="C1129" s="124">
        <v>1</v>
      </c>
      <c r="D1129" s="22" t="s">
        <v>134</v>
      </c>
      <c r="E1129" s="325" t="s">
        <v>543</v>
      </c>
      <c r="F1129" s="124"/>
      <c r="G1129" s="80">
        <f>SUM(G1132)</f>
        <v>100</v>
      </c>
    </row>
    <row r="1130" spans="1:7" ht="16.5" customHeight="1">
      <c r="A1130" s="45"/>
      <c r="B1130" s="201" t="s">
        <v>553</v>
      </c>
      <c r="C1130" s="49"/>
      <c r="D1130" s="45"/>
      <c r="E1130" s="202"/>
      <c r="F1130" s="49"/>
      <c r="G1130" s="81">
        <f>SUM(G1133)</f>
        <v>100</v>
      </c>
    </row>
    <row r="1131" spans="1:7" ht="16.5" customHeight="1">
      <c r="A1131" s="45"/>
      <c r="B1131" s="201" t="s">
        <v>239</v>
      </c>
      <c r="C1131" s="49"/>
      <c r="D1131" s="45"/>
      <c r="E1131" s="202"/>
      <c r="F1131" s="49"/>
      <c r="G1131" s="290">
        <f>(G1130/G1129)*100</f>
        <v>100</v>
      </c>
    </row>
    <row r="1132" spans="1:7" ht="17.25" customHeight="1">
      <c r="A1132" s="45"/>
      <c r="B1132" s="322" t="s">
        <v>411</v>
      </c>
      <c r="C1132" s="105">
        <v>1</v>
      </c>
      <c r="D1132" s="59" t="s">
        <v>134</v>
      </c>
      <c r="E1132" s="323" t="s">
        <v>543</v>
      </c>
      <c r="F1132" s="105">
        <v>612</v>
      </c>
      <c r="G1132" s="296">
        <v>100</v>
      </c>
    </row>
    <row r="1133" spans="1:7" ht="17.25" customHeight="1">
      <c r="A1133" s="45"/>
      <c r="B1133" s="201" t="s">
        <v>553</v>
      </c>
      <c r="C1133" s="49"/>
      <c r="D1133" s="45"/>
      <c r="E1133" s="202"/>
      <c r="F1133" s="49"/>
      <c r="G1133" s="290">
        <v>100</v>
      </c>
    </row>
    <row r="1134" spans="1:7" ht="17.25" customHeight="1">
      <c r="A1134" s="45"/>
      <c r="B1134" s="201" t="s">
        <v>239</v>
      </c>
      <c r="C1134" s="49"/>
      <c r="D1134" s="45"/>
      <c r="E1134" s="202"/>
      <c r="F1134" s="49"/>
      <c r="G1134" s="290">
        <f>(G1133/G1132)*100</f>
        <v>100</v>
      </c>
    </row>
    <row r="1135" spans="1:7" ht="111" customHeight="1">
      <c r="A1135" s="22" t="s">
        <v>542</v>
      </c>
      <c r="B1135" s="324" t="s">
        <v>580</v>
      </c>
      <c r="C1135" s="124">
        <v>1</v>
      </c>
      <c r="D1135" s="43">
        <v>900</v>
      </c>
      <c r="E1135" s="325"/>
      <c r="F1135" s="124"/>
      <c r="G1135" s="297">
        <f>SUM(G1139,G1145)</f>
        <v>135</v>
      </c>
    </row>
    <row r="1136" spans="1:7" ht="17.25" customHeight="1">
      <c r="A1136" s="45"/>
      <c r="B1136" s="201" t="s">
        <v>553</v>
      </c>
      <c r="C1136" s="49"/>
      <c r="D1136" s="45"/>
      <c r="E1136" s="202"/>
      <c r="F1136" s="49"/>
      <c r="G1136" s="290">
        <f>SUM(G1140,G1146)</f>
        <v>0</v>
      </c>
    </row>
    <row r="1137" spans="1:7" ht="17.25" customHeight="1">
      <c r="A1137" s="45"/>
      <c r="B1137" s="201" t="s">
        <v>239</v>
      </c>
      <c r="C1137" s="49"/>
      <c r="D1137" s="45"/>
      <c r="E1137" s="202"/>
      <c r="F1137" s="49"/>
      <c r="G1137" s="290">
        <f>(G1136/G1135)*100</f>
        <v>0</v>
      </c>
    </row>
    <row r="1138" spans="1:7" ht="17.25" customHeight="1">
      <c r="A1138" s="45"/>
      <c r="B1138" s="201" t="s">
        <v>169</v>
      </c>
      <c r="C1138" s="49"/>
      <c r="D1138" s="45"/>
      <c r="E1138" s="202"/>
      <c r="F1138" s="49"/>
      <c r="G1138" s="290"/>
    </row>
    <row r="1139" spans="1:7" ht="17.25" customHeight="1">
      <c r="A1139" s="45"/>
      <c r="B1139" s="324" t="s">
        <v>581</v>
      </c>
      <c r="C1139" s="124">
        <v>1</v>
      </c>
      <c r="D1139" s="43">
        <v>900</v>
      </c>
      <c r="E1139" s="325"/>
      <c r="F1139" s="124"/>
      <c r="G1139" s="297">
        <f>SUM(G1142)</f>
        <v>128</v>
      </c>
    </row>
    <row r="1140" spans="1:7" ht="17.25" customHeight="1">
      <c r="A1140" s="45"/>
      <c r="B1140" s="201" t="s">
        <v>553</v>
      </c>
      <c r="C1140" s="49"/>
      <c r="D1140" s="45"/>
      <c r="E1140" s="202"/>
      <c r="F1140" s="49"/>
      <c r="G1140" s="290">
        <f>SUM(G1143)</f>
        <v>0</v>
      </c>
    </row>
    <row r="1141" spans="1:7" ht="17.25" customHeight="1">
      <c r="A1141" s="45"/>
      <c r="B1141" s="341" t="s">
        <v>239</v>
      </c>
      <c r="C1141" s="93"/>
      <c r="D1141" s="69"/>
      <c r="E1141" s="342"/>
      <c r="F1141" s="93"/>
      <c r="G1141" s="294">
        <f>(G1140/G1139)*100</f>
        <v>0</v>
      </c>
    </row>
    <row r="1142" spans="1:7" ht="17.25" customHeight="1">
      <c r="A1142" s="45"/>
      <c r="B1142" s="201" t="s">
        <v>445</v>
      </c>
      <c r="C1142" s="343">
        <v>1</v>
      </c>
      <c r="D1142" s="344">
        <v>900</v>
      </c>
      <c r="E1142" s="345"/>
      <c r="F1142" s="345">
        <v>610</v>
      </c>
      <c r="G1142" s="290">
        <v>128</v>
      </c>
    </row>
    <row r="1143" spans="1:7" ht="17.25" customHeight="1">
      <c r="A1143" s="45"/>
      <c r="B1143" s="201" t="s">
        <v>553</v>
      </c>
      <c r="C1143" s="49"/>
      <c r="D1143" s="45"/>
      <c r="E1143" s="202"/>
      <c r="F1143" s="49"/>
      <c r="G1143" s="290">
        <v>0</v>
      </c>
    </row>
    <row r="1144" spans="1:7" ht="17.25" customHeight="1">
      <c r="A1144" s="45"/>
      <c r="B1144" s="201" t="s">
        <v>239</v>
      </c>
      <c r="C1144" s="49"/>
      <c r="D1144" s="45"/>
      <c r="E1144" s="202"/>
      <c r="F1144" s="49"/>
      <c r="G1144" s="290">
        <f>(G1143/G1142)*100</f>
        <v>0</v>
      </c>
    </row>
    <row r="1145" spans="1:7" ht="51" customHeight="1">
      <c r="A1145" s="45"/>
      <c r="B1145" s="324" t="s">
        <v>582</v>
      </c>
      <c r="C1145" s="124">
        <v>1</v>
      </c>
      <c r="D1145" s="43">
        <v>900</v>
      </c>
      <c r="E1145" s="325" t="s">
        <v>27</v>
      </c>
      <c r="F1145" s="124"/>
      <c r="G1145" s="297">
        <f>SUM(G1148)</f>
        <v>7</v>
      </c>
    </row>
    <row r="1146" spans="1:7" ht="17.25" customHeight="1">
      <c r="A1146" s="45"/>
      <c r="B1146" s="201" t="s">
        <v>553</v>
      </c>
      <c r="C1146" s="49"/>
      <c r="D1146" s="45"/>
      <c r="E1146" s="202"/>
      <c r="F1146" s="49"/>
      <c r="G1146" s="290">
        <f>SUM(G1149)</f>
        <v>0</v>
      </c>
    </row>
    <row r="1147" spans="1:7" ht="17.25" customHeight="1">
      <c r="A1147" s="45"/>
      <c r="B1147" s="341" t="s">
        <v>239</v>
      </c>
      <c r="C1147" s="49"/>
      <c r="D1147" s="45"/>
      <c r="E1147" s="202"/>
      <c r="F1147" s="93"/>
      <c r="G1147" s="294">
        <f>(G1146/G1145)*100</f>
        <v>0</v>
      </c>
    </row>
    <row r="1148" spans="1:7" ht="16.5" customHeight="1">
      <c r="A1148" s="45"/>
      <c r="B1148" s="201" t="s">
        <v>445</v>
      </c>
      <c r="C1148" s="105">
        <v>1</v>
      </c>
      <c r="D1148" s="58">
        <v>900</v>
      </c>
      <c r="E1148" s="323" t="s">
        <v>27</v>
      </c>
      <c r="F1148" s="49">
        <v>612</v>
      </c>
      <c r="G1148" s="290">
        <v>7</v>
      </c>
    </row>
    <row r="1149" spans="1:7" ht="16.5" customHeight="1">
      <c r="A1149" s="45"/>
      <c r="B1149" s="201" t="s">
        <v>553</v>
      </c>
      <c r="C1149" s="49"/>
      <c r="D1149" s="45"/>
      <c r="E1149" s="202"/>
      <c r="F1149" s="49"/>
      <c r="G1149" s="290">
        <v>0</v>
      </c>
    </row>
    <row r="1150" spans="1:7" ht="16.5" customHeight="1" thickBot="1">
      <c r="A1150" s="45"/>
      <c r="B1150" s="201" t="s">
        <v>239</v>
      </c>
      <c r="C1150" s="49"/>
      <c r="D1150" s="45"/>
      <c r="E1150" s="202"/>
      <c r="F1150" s="49"/>
      <c r="G1150" s="290">
        <f>(G1149/G1148)*100</f>
        <v>0</v>
      </c>
    </row>
    <row r="1151" spans="1:7" ht="20.25" customHeight="1">
      <c r="A1151" s="23" t="s">
        <v>136</v>
      </c>
      <c r="B1151" s="24" t="s">
        <v>357</v>
      </c>
      <c r="C1151" s="126">
        <v>1</v>
      </c>
      <c r="D1151" s="23" t="s">
        <v>102</v>
      </c>
      <c r="E1151" s="23"/>
      <c r="F1151" s="23"/>
      <c r="G1151" s="217">
        <f>SUM(G1155,G1161,G1167,G1173,G1179,G1189,G1195,G1243,G1249,G1255,G1261,G1276)</f>
        <v>48148</v>
      </c>
    </row>
    <row r="1152" spans="1:7" ht="17.25" customHeight="1">
      <c r="A1152" s="39"/>
      <c r="B1152" s="28" t="s">
        <v>553</v>
      </c>
      <c r="C1152" s="102"/>
      <c r="D1152" s="39"/>
      <c r="E1152" s="39"/>
      <c r="F1152" s="39"/>
      <c r="G1152" s="74">
        <f>SUM(G1156,G1162,G1168,G1174,G1180,G1190,G1196,G1244,G1250,G1256,G1262,G1277)</f>
        <v>16014</v>
      </c>
    </row>
    <row r="1153" spans="1:7" ht="17.25" customHeight="1">
      <c r="A1153" s="39"/>
      <c r="B1153" s="28" t="s">
        <v>239</v>
      </c>
      <c r="C1153" s="102"/>
      <c r="D1153" s="39"/>
      <c r="E1153" s="39"/>
      <c r="F1153" s="39"/>
      <c r="G1153" s="292">
        <f>(G1152/G1151)*100</f>
        <v>33.259948492149206</v>
      </c>
    </row>
    <row r="1154" spans="1:7" ht="16.5" customHeight="1">
      <c r="A1154" s="26"/>
      <c r="B1154" s="27" t="s">
        <v>169</v>
      </c>
      <c r="C1154" s="26"/>
      <c r="D1154" s="26"/>
      <c r="E1154" s="26"/>
      <c r="F1154" s="26"/>
      <c r="G1154" s="148"/>
    </row>
    <row r="1155" spans="1:7" ht="16.5" customHeight="1">
      <c r="A1155" s="22" t="s">
        <v>137</v>
      </c>
      <c r="B1155" s="41" t="s">
        <v>358</v>
      </c>
      <c r="C1155" s="124">
        <v>1</v>
      </c>
      <c r="D1155" s="22" t="s">
        <v>138</v>
      </c>
      <c r="E1155" s="59" t="s">
        <v>204</v>
      </c>
      <c r="F1155" s="22"/>
      <c r="G1155" s="44">
        <f>SUM(G1158)</f>
        <v>1704</v>
      </c>
    </row>
    <row r="1156" spans="1:7" ht="16.5" customHeight="1">
      <c r="A1156" s="45"/>
      <c r="B1156" s="46" t="s">
        <v>553</v>
      </c>
      <c r="C1156" s="49"/>
      <c r="D1156" s="45"/>
      <c r="E1156" s="45"/>
      <c r="F1156" s="45"/>
      <c r="G1156" s="76">
        <f>SUM(G1159)</f>
        <v>1170</v>
      </c>
    </row>
    <row r="1157" spans="1:7" ht="16.5" customHeight="1">
      <c r="A1157" s="45"/>
      <c r="B1157" s="46" t="s">
        <v>239</v>
      </c>
      <c r="C1157" s="49"/>
      <c r="D1157" s="45"/>
      <c r="E1157" s="45"/>
      <c r="F1157" s="45"/>
      <c r="G1157" s="290">
        <f>(G1156/G1155)*100</f>
        <v>68.66197183098592</v>
      </c>
    </row>
    <row r="1158" spans="1:7" ht="16.5" customHeight="1">
      <c r="A1158" s="45"/>
      <c r="B1158" s="75" t="s">
        <v>395</v>
      </c>
      <c r="C1158" s="105">
        <v>1</v>
      </c>
      <c r="D1158" s="59" t="s">
        <v>138</v>
      </c>
      <c r="E1158" s="59" t="s">
        <v>204</v>
      </c>
      <c r="F1158" s="59">
        <v>300</v>
      </c>
      <c r="G1158" s="116">
        <v>1704</v>
      </c>
    </row>
    <row r="1159" spans="1:7" ht="16.5" customHeight="1">
      <c r="A1159" s="45"/>
      <c r="B1159" s="46" t="s">
        <v>553</v>
      </c>
      <c r="C1159" s="49"/>
      <c r="D1159" s="45"/>
      <c r="E1159" s="45"/>
      <c r="F1159" s="45"/>
      <c r="G1159" s="50">
        <v>1170</v>
      </c>
    </row>
    <row r="1160" spans="1:7" ht="16.5" customHeight="1">
      <c r="A1160" s="45"/>
      <c r="B1160" s="46" t="s">
        <v>239</v>
      </c>
      <c r="C1160" s="49"/>
      <c r="D1160" s="45"/>
      <c r="E1160" s="45"/>
      <c r="F1160" s="45"/>
      <c r="G1160" s="290">
        <f>(G1159/G1158)*100</f>
        <v>68.66197183098592</v>
      </c>
    </row>
    <row r="1161" spans="1:7" ht="33" customHeight="1">
      <c r="A1161" s="22" t="s">
        <v>139</v>
      </c>
      <c r="B1161" s="41" t="s">
        <v>359</v>
      </c>
      <c r="C1161" s="124">
        <v>1</v>
      </c>
      <c r="D1161" s="22" t="s">
        <v>140</v>
      </c>
      <c r="E1161" s="22" t="s">
        <v>27</v>
      </c>
      <c r="F1161" s="22"/>
      <c r="G1161" s="44">
        <f>SUM(G1164)</f>
        <v>1960</v>
      </c>
    </row>
    <row r="1162" spans="1:7" ht="17.25" customHeight="1">
      <c r="A1162" s="45"/>
      <c r="B1162" s="46" t="s">
        <v>553</v>
      </c>
      <c r="C1162" s="49"/>
      <c r="D1162" s="45"/>
      <c r="E1162" s="45"/>
      <c r="F1162" s="45"/>
      <c r="G1162" s="76">
        <f>SUM(G1165)</f>
        <v>1310</v>
      </c>
    </row>
    <row r="1163" spans="1:7" ht="17.25" customHeight="1">
      <c r="A1163" s="45"/>
      <c r="B1163" s="46" t="s">
        <v>239</v>
      </c>
      <c r="C1163" s="49"/>
      <c r="D1163" s="45"/>
      <c r="E1163" s="45"/>
      <c r="F1163" s="45"/>
      <c r="G1163" s="290">
        <f>(G1162/G1161)*100</f>
        <v>66.83673469387756</v>
      </c>
    </row>
    <row r="1164" spans="1:7" ht="16.5" customHeight="1">
      <c r="A1164" s="45"/>
      <c r="B1164" s="75" t="s">
        <v>395</v>
      </c>
      <c r="C1164" s="105">
        <v>1</v>
      </c>
      <c r="D1164" s="59" t="s">
        <v>140</v>
      </c>
      <c r="E1164" s="59" t="s">
        <v>27</v>
      </c>
      <c r="F1164" s="59">
        <v>300</v>
      </c>
      <c r="G1164" s="116">
        <v>1960</v>
      </c>
    </row>
    <row r="1165" spans="1:7" ht="16.5" customHeight="1">
      <c r="A1165" s="45"/>
      <c r="B1165" s="46" t="s">
        <v>553</v>
      </c>
      <c r="C1165" s="49"/>
      <c r="D1165" s="45"/>
      <c r="E1165" s="45"/>
      <c r="F1165" s="45"/>
      <c r="G1165" s="50">
        <v>1310</v>
      </c>
    </row>
    <row r="1166" spans="1:7" ht="16.5" customHeight="1">
      <c r="A1166" s="36"/>
      <c r="B1166" s="90" t="s">
        <v>239</v>
      </c>
      <c r="C1166" s="91"/>
      <c r="D1166" s="36"/>
      <c r="E1166" s="36"/>
      <c r="F1166" s="36"/>
      <c r="G1166" s="291">
        <f>(G1165/G1164)*100</f>
        <v>66.83673469387756</v>
      </c>
    </row>
    <row r="1167" spans="1:7" ht="63" customHeight="1">
      <c r="A1167" s="45" t="s">
        <v>141</v>
      </c>
      <c r="B1167" s="46" t="s">
        <v>360</v>
      </c>
      <c r="C1167" s="49">
        <v>1</v>
      </c>
      <c r="D1167" s="45" t="s">
        <v>140</v>
      </c>
      <c r="E1167" s="45" t="s">
        <v>27</v>
      </c>
      <c r="F1167" s="45"/>
      <c r="G1167" s="76">
        <f>SUM(G1170)</f>
        <v>100</v>
      </c>
    </row>
    <row r="1168" spans="1:7" ht="17.25" customHeight="1">
      <c r="A1168" s="45"/>
      <c r="B1168" s="46" t="s">
        <v>553</v>
      </c>
      <c r="C1168" s="49"/>
      <c r="D1168" s="45"/>
      <c r="E1168" s="45"/>
      <c r="F1168" s="45"/>
      <c r="G1168" s="76">
        <f>SUM(G1171)</f>
        <v>0</v>
      </c>
    </row>
    <row r="1169" spans="1:7" ht="17.25" customHeight="1">
      <c r="A1169" s="45"/>
      <c r="B1169" s="46" t="s">
        <v>239</v>
      </c>
      <c r="C1169" s="49"/>
      <c r="D1169" s="45"/>
      <c r="E1169" s="45"/>
      <c r="F1169" s="45"/>
      <c r="G1169" s="290">
        <f>(G1168/G1167)*100</f>
        <v>0</v>
      </c>
    </row>
    <row r="1170" spans="1:7" ht="16.5" customHeight="1">
      <c r="A1170" s="45"/>
      <c r="B1170" s="75" t="s">
        <v>395</v>
      </c>
      <c r="C1170" s="105">
        <v>1</v>
      </c>
      <c r="D1170" s="59" t="s">
        <v>140</v>
      </c>
      <c r="E1170" s="59" t="s">
        <v>27</v>
      </c>
      <c r="F1170" s="59">
        <v>300</v>
      </c>
      <c r="G1170" s="116">
        <v>100</v>
      </c>
    </row>
    <row r="1171" spans="1:7" ht="16.5" customHeight="1">
      <c r="A1171" s="45"/>
      <c r="B1171" s="46" t="s">
        <v>553</v>
      </c>
      <c r="C1171" s="49"/>
      <c r="D1171" s="45"/>
      <c r="E1171" s="45"/>
      <c r="F1171" s="45"/>
      <c r="G1171" s="50">
        <v>0</v>
      </c>
    </row>
    <row r="1172" spans="1:7" ht="16.5" customHeight="1">
      <c r="A1172" s="45"/>
      <c r="B1172" s="46" t="s">
        <v>239</v>
      </c>
      <c r="C1172" s="49"/>
      <c r="D1172" s="45"/>
      <c r="E1172" s="45"/>
      <c r="F1172" s="45"/>
      <c r="G1172" s="290">
        <f>(G1171/G1170)*100</f>
        <v>0</v>
      </c>
    </row>
    <row r="1173" spans="1:7" ht="46.5" customHeight="1">
      <c r="A1173" s="22" t="s">
        <v>142</v>
      </c>
      <c r="B1173" s="41" t="s">
        <v>361</v>
      </c>
      <c r="C1173" s="124">
        <v>1</v>
      </c>
      <c r="D1173" s="22" t="s">
        <v>140</v>
      </c>
      <c r="E1173" s="22" t="s">
        <v>630</v>
      </c>
      <c r="F1173" s="22"/>
      <c r="G1173" s="44">
        <f>SUM(G1176)</f>
        <v>16874</v>
      </c>
    </row>
    <row r="1174" spans="1:7" ht="16.5" customHeight="1">
      <c r="A1174" s="45"/>
      <c r="B1174" s="46" t="s">
        <v>553</v>
      </c>
      <c r="C1174" s="49"/>
      <c r="D1174" s="45"/>
      <c r="E1174" s="45"/>
      <c r="F1174" s="45"/>
      <c r="G1174" s="76">
        <f>SUM(G1177)</f>
        <v>8618</v>
      </c>
    </row>
    <row r="1175" spans="1:7" ht="16.5" customHeight="1">
      <c r="A1175" s="45"/>
      <c r="B1175" s="46" t="s">
        <v>239</v>
      </c>
      <c r="C1175" s="49"/>
      <c r="D1175" s="45"/>
      <c r="E1175" s="45"/>
      <c r="F1175" s="45"/>
      <c r="G1175" s="290">
        <f>(G1174/G1173)*100</f>
        <v>51.072656157401916</v>
      </c>
    </row>
    <row r="1176" spans="1:7" ht="16.5" customHeight="1">
      <c r="A1176" s="45"/>
      <c r="B1176" s="75" t="s">
        <v>395</v>
      </c>
      <c r="C1176" s="105">
        <v>1</v>
      </c>
      <c r="D1176" s="58">
        <v>1003</v>
      </c>
      <c r="E1176" s="59" t="s">
        <v>631</v>
      </c>
      <c r="F1176" s="59">
        <v>300</v>
      </c>
      <c r="G1176" s="116">
        <v>16874</v>
      </c>
    </row>
    <row r="1177" spans="1:7" ht="16.5" customHeight="1">
      <c r="A1177" s="45"/>
      <c r="B1177" s="46" t="s">
        <v>553</v>
      </c>
      <c r="C1177" s="49"/>
      <c r="D1177" s="48"/>
      <c r="E1177" s="45"/>
      <c r="F1177" s="45"/>
      <c r="G1177" s="50">
        <v>8618</v>
      </c>
    </row>
    <row r="1178" spans="1:7" ht="16.5" customHeight="1">
      <c r="A1178" s="45"/>
      <c r="B1178" s="46" t="s">
        <v>239</v>
      </c>
      <c r="C1178" s="49"/>
      <c r="D1178" s="48"/>
      <c r="E1178" s="45"/>
      <c r="F1178" s="45"/>
      <c r="G1178" s="290">
        <f>(G1177/G1176)*100</f>
        <v>51.072656157401916</v>
      </c>
    </row>
    <row r="1179" spans="1:7" ht="62.25" customHeight="1">
      <c r="A1179" s="22" t="s">
        <v>144</v>
      </c>
      <c r="B1179" s="41" t="s">
        <v>362</v>
      </c>
      <c r="C1179" s="42" t="s">
        <v>23</v>
      </c>
      <c r="D1179" s="22" t="s">
        <v>143</v>
      </c>
      <c r="E1179" s="22" t="s">
        <v>437</v>
      </c>
      <c r="F1179" s="22"/>
      <c r="G1179" s="44">
        <f>SUM(G1182)</f>
        <v>5372</v>
      </c>
    </row>
    <row r="1180" spans="1:7" ht="17.25" customHeight="1">
      <c r="A1180" s="45"/>
      <c r="B1180" s="46" t="s">
        <v>553</v>
      </c>
      <c r="C1180" s="47"/>
      <c r="D1180" s="45"/>
      <c r="E1180" s="45"/>
      <c r="F1180" s="45"/>
      <c r="G1180" s="76">
        <f>SUM(G1183)</f>
        <v>2596</v>
      </c>
    </row>
    <row r="1181" spans="1:7" ht="17.25" customHeight="1">
      <c r="A1181" s="45"/>
      <c r="B1181" s="46" t="s">
        <v>239</v>
      </c>
      <c r="C1181" s="47"/>
      <c r="D1181" s="45"/>
      <c r="E1181" s="45"/>
      <c r="F1181" s="45"/>
      <c r="G1181" s="290">
        <f>(G1180/G1179)*100</f>
        <v>48.324646314221894</v>
      </c>
    </row>
    <row r="1182" spans="1:7" ht="31.5" customHeight="1">
      <c r="A1182" s="45"/>
      <c r="B1182" s="84" t="s">
        <v>363</v>
      </c>
      <c r="C1182" s="57" t="s">
        <v>23</v>
      </c>
      <c r="D1182" s="58">
        <v>1004</v>
      </c>
      <c r="E1182" s="57" t="s">
        <v>437</v>
      </c>
      <c r="F1182" s="57" t="s">
        <v>191</v>
      </c>
      <c r="G1182" s="116">
        <v>5372</v>
      </c>
    </row>
    <row r="1183" spans="1:7" ht="16.5" customHeight="1">
      <c r="A1183" s="45"/>
      <c r="B1183" s="63" t="s">
        <v>553</v>
      </c>
      <c r="C1183" s="47"/>
      <c r="D1183" s="48"/>
      <c r="E1183" s="47"/>
      <c r="F1183" s="47"/>
      <c r="G1183" s="50">
        <v>2596</v>
      </c>
    </row>
    <row r="1184" spans="1:7" ht="16.5" customHeight="1">
      <c r="A1184" s="45"/>
      <c r="B1184" s="63" t="s">
        <v>239</v>
      </c>
      <c r="C1184" s="47"/>
      <c r="D1184" s="48"/>
      <c r="E1184" s="47"/>
      <c r="F1184" s="47"/>
      <c r="G1184" s="290">
        <f>(G1183/G1182)*100</f>
        <v>48.324646314221894</v>
      </c>
    </row>
    <row r="1185" spans="1:7" ht="16.5" customHeight="1">
      <c r="A1185" s="45"/>
      <c r="B1185" s="63" t="s">
        <v>6</v>
      </c>
      <c r="C1185" s="47"/>
      <c r="D1185" s="48"/>
      <c r="E1185" s="47"/>
      <c r="F1185" s="47"/>
      <c r="G1185" s="290"/>
    </row>
    <row r="1186" spans="1:7" ht="16.5" customHeight="1">
      <c r="A1186" s="45"/>
      <c r="B1186" s="284" t="s">
        <v>436</v>
      </c>
      <c r="C1186" s="285" t="s">
        <v>23</v>
      </c>
      <c r="D1186" s="286">
        <v>1004</v>
      </c>
      <c r="E1186" s="285" t="s">
        <v>437</v>
      </c>
      <c r="F1186" s="285" t="s">
        <v>191</v>
      </c>
      <c r="G1186" s="301">
        <v>62</v>
      </c>
    </row>
    <row r="1187" spans="1:7" ht="16.5" customHeight="1">
      <c r="A1187" s="45"/>
      <c r="B1187" s="281" t="s">
        <v>553</v>
      </c>
      <c r="C1187" s="282"/>
      <c r="D1187" s="283"/>
      <c r="E1187" s="282"/>
      <c r="F1187" s="282"/>
      <c r="G1187" s="300">
        <v>62</v>
      </c>
    </row>
    <row r="1188" spans="1:7" ht="16.5" customHeight="1">
      <c r="A1188" s="45"/>
      <c r="B1188" s="281" t="s">
        <v>239</v>
      </c>
      <c r="C1188" s="282"/>
      <c r="D1188" s="283"/>
      <c r="E1188" s="282"/>
      <c r="F1188" s="282"/>
      <c r="G1188" s="300">
        <f>(G1187/G1186)*100</f>
        <v>100</v>
      </c>
    </row>
    <row r="1189" spans="1:7" ht="77.25" customHeight="1">
      <c r="A1189" s="22" t="s">
        <v>145</v>
      </c>
      <c r="B1189" s="82" t="s">
        <v>364</v>
      </c>
      <c r="C1189" s="42" t="s">
        <v>23</v>
      </c>
      <c r="D1189" s="22" t="s">
        <v>143</v>
      </c>
      <c r="E1189" s="22" t="s">
        <v>437</v>
      </c>
      <c r="F1189" s="22"/>
      <c r="G1189" s="44">
        <f>SUM(G1192)</f>
        <v>106</v>
      </c>
    </row>
    <row r="1190" spans="1:7" ht="17.25" customHeight="1">
      <c r="A1190" s="45"/>
      <c r="B1190" s="66" t="s">
        <v>553</v>
      </c>
      <c r="C1190" s="47"/>
      <c r="D1190" s="45"/>
      <c r="E1190" s="45"/>
      <c r="F1190" s="45"/>
      <c r="G1190" s="76">
        <f>SUM(G1193)</f>
        <v>20</v>
      </c>
    </row>
    <row r="1191" spans="1:7" ht="17.25" customHeight="1">
      <c r="A1191" s="45"/>
      <c r="B1191" s="66" t="s">
        <v>239</v>
      </c>
      <c r="C1191" s="47"/>
      <c r="D1191" s="45"/>
      <c r="E1191" s="45"/>
      <c r="F1191" s="45"/>
      <c r="G1191" s="290">
        <f>(G1190/G1189)*100</f>
        <v>18.867924528301888</v>
      </c>
    </row>
    <row r="1192" spans="1:7" ht="16.5" customHeight="1">
      <c r="A1192" s="45"/>
      <c r="B1192" s="84" t="s">
        <v>365</v>
      </c>
      <c r="C1192" s="57" t="s">
        <v>23</v>
      </c>
      <c r="D1192" s="58">
        <v>1004</v>
      </c>
      <c r="E1192" s="59" t="s">
        <v>437</v>
      </c>
      <c r="F1192" s="57" t="s">
        <v>191</v>
      </c>
      <c r="G1192" s="116">
        <v>106</v>
      </c>
    </row>
    <row r="1193" spans="1:7" ht="16.5" customHeight="1">
      <c r="A1193" s="45"/>
      <c r="B1193" s="63" t="s">
        <v>553</v>
      </c>
      <c r="C1193" s="47"/>
      <c r="D1193" s="48"/>
      <c r="E1193" s="45"/>
      <c r="F1193" s="47"/>
      <c r="G1193" s="50">
        <v>20</v>
      </c>
    </row>
    <row r="1194" spans="1:7" ht="16.5" customHeight="1">
      <c r="A1194" s="45"/>
      <c r="B1194" s="63" t="s">
        <v>239</v>
      </c>
      <c r="C1194" s="47"/>
      <c r="D1194" s="48"/>
      <c r="E1194" s="45"/>
      <c r="F1194" s="47"/>
      <c r="G1194" s="290">
        <f>(G1193/G1192)*100</f>
        <v>18.867924528301888</v>
      </c>
    </row>
    <row r="1195" spans="1:7" ht="17.25" customHeight="1">
      <c r="A1195" s="22" t="s">
        <v>146</v>
      </c>
      <c r="B1195" s="41" t="s">
        <v>366</v>
      </c>
      <c r="C1195" s="124">
        <v>1</v>
      </c>
      <c r="D1195" s="22" t="s">
        <v>140</v>
      </c>
      <c r="E1195" s="22"/>
      <c r="F1195" s="22"/>
      <c r="G1195" s="239">
        <f>SUM(G1199,G1221)</f>
        <v>2992</v>
      </c>
    </row>
    <row r="1196" spans="1:7" ht="17.25" customHeight="1">
      <c r="A1196" s="45"/>
      <c r="B1196" s="46" t="s">
        <v>553</v>
      </c>
      <c r="C1196" s="49"/>
      <c r="D1196" s="45"/>
      <c r="E1196" s="45"/>
      <c r="F1196" s="45"/>
      <c r="G1196" s="50">
        <f>SUM(G1200,G1222)</f>
        <v>1757</v>
      </c>
    </row>
    <row r="1197" spans="1:7" ht="16.5" customHeight="1">
      <c r="A1197" s="45"/>
      <c r="B1197" s="46" t="s">
        <v>239</v>
      </c>
      <c r="C1197" s="49"/>
      <c r="D1197" s="48"/>
      <c r="E1197" s="45"/>
      <c r="F1197" s="45"/>
      <c r="G1197" s="290">
        <f>(G1196/G1195)*100</f>
        <v>58.723262032085564</v>
      </c>
    </row>
    <row r="1198" spans="1:7" ht="16.5" customHeight="1">
      <c r="A1198" s="45"/>
      <c r="B1198" s="46" t="s">
        <v>169</v>
      </c>
      <c r="C1198" s="49"/>
      <c r="D1198" s="48"/>
      <c r="E1198" s="45"/>
      <c r="F1198" s="45"/>
      <c r="G1198" s="290"/>
    </row>
    <row r="1199" spans="1:7" ht="36.75" customHeight="1">
      <c r="A1199" s="22" t="s">
        <v>426</v>
      </c>
      <c r="B1199" s="41" t="s">
        <v>427</v>
      </c>
      <c r="C1199" s="124">
        <v>1</v>
      </c>
      <c r="D1199" s="22" t="s">
        <v>140</v>
      </c>
      <c r="E1199" s="22"/>
      <c r="F1199" s="22"/>
      <c r="G1199" s="297">
        <f>SUM(G1203,G1209,G1215)</f>
        <v>1232</v>
      </c>
    </row>
    <row r="1200" spans="1:7" ht="16.5" customHeight="1">
      <c r="A1200" s="45"/>
      <c r="B1200" s="46" t="s">
        <v>553</v>
      </c>
      <c r="C1200" s="49"/>
      <c r="D1200" s="48"/>
      <c r="E1200" s="45"/>
      <c r="F1200" s="45"/>
      <c r="G1200" s="290">
        <f>SUM(G1204,G1210,G1216)</f>
        <v>0</v>
      </c>
    </row>
    <row r="1201" spans="1:7" ht="16.5" customHeight="1">
      <c r="A1201" s="45"/>
      <c r="B1201" s="46" t="s">
        <v>239</v>
      </c>
      <c r="C1201" s="49"/>
      <c r="D1201" s="48"/>
      <c r="E1201" s="45"/>
      <c r="F1201" s="45"/>
      <c r="G1201" s="290">
        <f>(G1200/G1199)*100</f>
        <v>0</v>
      </c>
    </row>
    <row r="1202" spans="1:7" ht="16.5" customHeight="1">
      <c r="A1202" s="45"/>
      <c r="B1202" s="46" t="s">
        <v>6</v>
      </c>
      <c r="C1202" s="49"/>
      <c r="D1202" s="48"/>
      <c r="E1202" s="45"/>
      <c r="F1202" s="45"/>
      <c r="G1202" s="290"/>
    </row>
    <row r="1203" spans="1:7" ht="31.5" customHeight="1">
      <c r="A1203" s="45"/>
      <c r="B1203" s="41" t="s">
        <v>428</v>
      </c>
      <c r="C1203" s="124">
        <v>1</v>
      </c>
      <c r="D1203" s="22" t="s">
        <v>140</v>
      </c>
      <c r="E1203" s="22" t="s">
        <v>27</v>
      </c>
      <c r="F1203" s="22"/>
      <c r="G1203" s="239">
        <f>SUM(G1206)</f>
        <v>557</v>
      </c>
    </row>
    <row r="1204" spans="1:7" ht="16.5" customHeight="1">
      <c r="A1204" s="45"/>
      <c r="B1204" s="46" t="s">
        <v>553</v>
      </c>
      <c r="C1204" s="108"/>
      <c r="D1204" s="115"/>
      <c r="E1204" s="45"/>
      <c r="F1204" s="45"/>
      <c r="G1204" s="50">
        <f>SUM(G1207)</f>
        <v>0</v>
      </c>
    </row>
    <row r="1205" spans="1:7" ht="16.5" customHeight="1">
      <c r="A1205" s="45"/>
      <c r="B1205" s="92" t="s">
        <v>239</v>
      </c>
      <c r="C1205" s="218"/>
      <c r="D1205" s="220"/>
      <c r="E1205" s="69"/>
      <c r="F1205" s="69"/>
      <c r="G1205" s="294">
        <f>(G1204/G1203)*100</f>
        <v>0</v>
      </c>
    </row>
    <row r="1206" spans="1:7" ht="16.5" customHeight="1">
      <c r="A1206" s="45"/>
      <c r="B1206" s="46" t="s">
        <v>367</v>
      </c>
      <c r="C1206" s="108">
        <v>1</v>
      </c>
      <c r="D1206" s="109">
        <v>1003</v>
      </c>
      <c r="E1206" s="45" t="s">
        <v>27</v>
      </c>
      <c r="F1206" s="45">
        <v>300</v>
      </c>
      <c r="G1206" s="50">
        <v>557</v>
      </c>
    </row>
    <row r="1207" spans="1:7" ht="16.5" customHeight="1">
      <c r="A1207" s="45"/>
      <c r="B1207" s="46" t="s">
        <v>553</v>
      </c>
      <c r="C1207" s="108"/>
      <c r="D1207" s="109"/>
      <c r="E1207" s="45"/>
      <c r="F1207" s="45"/>
      <c r="G1207" s="50">
        <v>0</v>
      </c>
    </row>
    <row r="1208" spans="1:7" ht="16.5" customHeight="1">
      <c r="A1208" s="45"/>
      <c r="B1208" s="46" t="s">
        <v>239</v>
      </c>
      <c r="C1208" s="108"/>
      <c r="D1208" s="109"/>
      <c r="E1208" s="45"/>
      <c r="F1208" s="45"/>
      <c r="G1208" s="290">
        <f>(G1207/G1206)*100</f>
        <v>0</v>
      </c>
    </row>
    <row r="1209" spans="1:7" ht="47.25" customHeight="1">
      <c r="A1209" s="45"/>
      <c r="B1209" s="41" t="s">
        <v>587</v>
      </c>
      <c r="C1209" s="128">
        <v>1</v>
      </c>
      <c r="D1209" s="184">
        <v>1003</v>
      </c>
      <c r="E1209" s="22" t="s">
        <v>432</v>
      </c>
      <c r="F1209" s="22"/>
      <c r="G1209" s="297">
        <f>SUM(G1212)</f>
        <v>484</v>
      </c>
    </row>
    <row r="1210" spans="1:7" ht="17.25" customHeight="1">
      <c r="A1210" s="45"/>
      <c r="B1210" s="46" t="s">
        <v>553</v>
      </c>
      <c r="C1210" s="108"/>
      <c r="D1210" s="109"/>
      <c r="E1210" s="45"/>
      <c r="F1210" s="45"/>
      <c r="G1210" s="290">
        <f>SUM(G1213)</f>
        <v>0</v>
      </c>
    </row>
    <row r="1211" spans="1:7" ht="17.25" customHeight="1">
      <c r="A1211" s="45"/>
      <c r="B1211" s="92" t="s">
        <v>239</v>
      </c>
      <c r="C1211" s="218"/>
      <c r="D1211" s="219"/>
      <c r="E1211" s="69"/>
      <c r="F1211" s="69"/>
      <c r="G1211" s="294">
        <f>(G1210/G1209)*100</f>
        <v>0</v>
      </c>
    </row>
    <row r="1212" spans="1:7" ht="16.5" customHeight="1">
      <c r="A1212" s="45"/>
      <c r="B1212" s="46" t="s">
        <v>507</v>
      </c>
      <c r="C1212" s="108">
        <v>1</v>
      </c>
      <c r="D1212" s="109">
        <v>1003</v>
      </c>
      <c r="E1212" s="45" t="s">
        <v>432</v>
      </c>
      <c r="F1212" s="45">
        <v>300</v>
      </c>
      <c r="G1212" s="290">
        <v>484</v>
      </c>
    </row>
    <row r="1213" spans="1:7" ht="16.5" customHeight="1">
      <c r="A1213" s="45"/>
      <c r="B1213" s="46" t="s">
        <v>553</v>
      </c>
      <c r="C1213" s="108"/>
      <c r="D1213" s="109"/>
      <c r="E1213" s="45"/>
      <c r="F1213" s="45"/>
      <c r="G1213" s="290">
        <v>0</v>
      </c>
    </row>
    <row r="1214" spans="1:7" ht="16.5" customHeight="1">
      <c r="A1214" s="45"/>
      <c r="B1214" s="46" t="s">
        <v>239</v>
      </c>
      <c r="C1214" s="108"/>
      <c r="D1214" s="109"/>
      <c r="E1214" s="45"/>
      <c r="F1214" s="45"/>
      <c r="G1214" s="290">
        <f>(G1213/G1212)*100</f>
        <v>0</v>
      </c>
    </row>
    <row r="1215" spans="1:7" ht="46.5" customHeight="1">
      <c r="A1215" s="45"/>
      <c r="B1215" s="41" t="s">
        <v>586</v>
      </c>
      <c r="C1215" s="128">
        <v>1</v>
      </c>
      <c r="D1215" s="184">
        <v>1003</v>
      </c>
      <c r="E1215" s="22" t="s">
        <v>431</v>
      </c>
      <c r="F1215" s="22"/>
      <c r="G1215" s="297">
        <f>SUM(G1218)</f>
        <v>191</v>
      </c>
    </row>
    <row r="1216" spans="1:7" ht="16.5" customHeight="1">
      <c r="A1216" s="45"/>
      <c r="B1216" s="46" t="s">
        <v>553</v>
      </c>
      <c r="C1216" s="108"/>
      <c r="D1216" s="109"/>
      <c r="E1216" s="45"/>
      <c r="F1216" s="45"/>
      <c r="G1216" s="290">
        <f>SUM(G1219)</f>
        <v>0</v>
      </c>
    </row>
    <row r="1217" spans="1:7" ht="16.5" customHeight="1">
      <c r="A1217" s="45"/>
      <c r="B1217" s="92" t="s">
        <v>239</v>
      </c>
      <c r="C1217" s="218"/>
      <c r="D1217" s="219"/>
      <c r="E1217" s="69"/>
      <c r="F1217" s="69"/>
      <c r="G1217" s="294">
        <f>(G1216/G1215)*100</f>
        <v>0</v>
      </c>
    </row>
    <row r="1218" spans="1:7" ht="16.5" customHeight="1">
      <c r="A1218" s="45"/>
      <c r="B1218" s="46" t="s">
        <v>585</v>
      </c>
      <c r="C1218" s="108">
        <v>1</v>
      </c>
      <c r="D1218" s="109">
        <v>1003</v>
      </c>
      <c r="E1218" s="45" t="s">
        <v>431</v>
      </c>
      <c r="F1218" s="45">
        <v>244</v>
      </c>
      <c r="G1218" s="290">
        <v>191</v>
      </c>
    </row>
    <row r="1219" spans="1:7" ht="16.5" customHeight="1">
      <c r="A1219" s="45"/>
      <c r="B1219" s="46" t="s">
        <v>553</v>
      </c>
      <c r="C1219" s="108"/>
      <c r="D1219" s="109"/>
      <c r="E1219" s="45"/>
      <c r="F1219" s="45"/>
      <c r="G1219" s="290">
        <v>0</v>
      </c>
    </row>
    <row r="1220" spans="1:7" ht="16.5" customHeight="1">
      <c r="A1220" s="45"/>
      <c r="B1220" s="46" t="s">
        <v>239</v>
      </c>
      <c r="C1220" s="108"/>
      <c r="D1220" s="109"/>
      <c r="E1220" s="45"/>
      <c r="F1220" s="45"/>
      <c r="G1220" s="290">
        <f>(G1219/G1218)*100</f>
        <v>0</v>
      </c>
    </row>
    <row r="1221" spans="1:7" ht="33" customHeight="1">
      <c r="A1221" s="22" t="s">
        <v>429</v>
      </c>
      <c r="B1221" s="41" t="s">
        <v>430</v>
      </c>
      <c r="C1221" s="128"/>
      <c r="D1221" s="184"/>
      <c r="E1221" s="22"/>
      <c r="F1221" s="22"/>
      <c r="G1221" s="297">
        <f>SUM(G1225,G1231,G1237)</f>
        <v>1760</v>
      </c>
    </row>
    <row r="1222" spans="1:7" ht="17.25" customHeight="1">
      <c r="A1222" s="45"/>
      <c r="B1222" s="46" t="s">
        <v>553</v>
      </c>
      <c r="C1222" s="108"/>
      <c r="D1222" s="109"/>
      <c r="E1222" s="45"/>
      <c r="F1222" s="45"/>
      <c r="G1222" s="290">
        <f>SUM(G1226,G1232,G1238)</f>
        <v>1757</v>
      </c>
    </row>
    <row r="1223" spans="1:7" ht="17.25" customHeight="1">
      <c r="A1223" s="45"/>
      <c r="B1223" s="46" t="s">
        <v>239</v>
      </c>
      <c r="C1223" s="108"/>
      <c r="D1223" s="109"/>
      <c r="E1223" s="45"/>
      <c r="F1223" s="45"/>
      <c r="G1223" s="290">
        <f>(G1222/G1221)*100</f>
        <v>99.82954545454545</v>
      </c>
    </row>
    <row r="1224" spans="1:7" ht="17.25" customHeight="1">
      <c r="A1224" s="45"/>
      <c r="B1224" s="46" t="s">
        <v>6</v>
      </c>
      <c r="C1224" s="108"/>
      <c r="D1224" s="109"/>
      <c r="E1224" s="45"/>
      <c r="F1224" s="45"/>
      <c r="G1224" s="290"/>
    </row>
    <row r="1225" spans="1:7" ht="61.5" customHeight="1">
      <c r="A1225" s="45"/>
      <c r="B1225" s="41" t="s">
        <v>435</v>
      </c>
      <c r="C1225" s="128">
        <v>1</v>
      </c>
      <c r="D1225" s="184">
        <v>1003</v>
      </c>
      <c r="E1225" s="22" t="s">
        <v>431</v>
      </c>
      <c r="F1225" s="22"/>
      <c r="G1225" s="297">
        <f>SUM(G1228)</f>
        <v>319</v>
      </c>
    </row>
    <row r="1226" spans="1:7" ht="16.5" customHeight="1">
      <c r="A1226" s="45"/>
      <c r="B1226" s="46" t="s">
        <v>553</v>
      </c>
      <c r="C1226" s="108"/>
      <c r="D1226" s="109"/>
      <c r="E1226" s="45"/>
      <c r="F1226" s="45"/>
      <c r="G1226" s="290">
        <f>SUM(G1229)</f>
        <v>318</v>
      </c>
    </row>
    <row r="1227" spans="1:7" ht="16.5" customHeight="1">
      <c r="A1227" s="45"/>
      <c r="B1227" s="46" t="s">
        <v>239</v>
      </c>
      <c r="C1227" s="108"/>
      <c r="D1227" s="109"/>
      <c r="E1227" s="45"/>
      <c r="F1227" s="45"/>
      <c r="G1227" s="290">
        <f>(G1226/G1225)*100</f>
        <v>99.68652037617555</v>
      </c>
    </row>
    <row r="1228" spans="1:7" ht="16.5" customHeight="1">
      <c r="A1228" s="45"/>
      <c r="B1228" s="75" t="s">
        <v>395</v>
      </c>
      <c r="C1228" s="203">
        <v>1</v>
      </c>
      <c r="D1228" s="117">
        <v>1003</v>
      </c>
      <c r="E1228" s="59" t="s">
        <v>431</v>
      </c>
      <c r="F1228" s="59">
        <v>300</v>
      </c>
      <c r="G1228" s="296">
        <v>319</v>
      </c>
    </row>
    <row r="1229" spans="1:7" ht="16.5" customHeight="1">
      <c r="A1229" s="45"/>
      <c r="B1229" s="46" t="s">
        <v>553</v>
      </c>
      <c r="C1229" s="108"/>
      <c r="D1229" s="109"/>
      <c r="E1229" s="45"/>
      <c r="F1229" s="45"/>
      <c r="G1229" s="290">
        <v>318</v>
      </c>
    </row>
    <row r="1230" spans="1:7" ht="16.5" customHeight="1">
      <c r="A1230" s="45"/>
      <c r="B1230" s="46" t="s">
        <v>239</v>
      </c>
      <c r="C1230" s="108"/>
      <c r="D1230" s="109"/>
      <c r="E1230" s="45"/>
      <c r="F1230" s="45"/>
      <c r="G1230" s="290">
        <f>(G1229/G1228)*100</f>
        <v>99.68652037617555</v>
      </c>
    </row>
    <row r="1231" spans="1:7" ht="64.5" customHeight="1">
      <c r="A1231" s="45"/>
      <c r="B1231" s="41" t="s">
        <v>434</v>
      </c>
      <c r="C1231" s="203">
        <v>1</v>
      </c>
      <c r="D1231" s="117">
        <v>1003</v>
      </c>
      <c r="E1231" s="59" t="s">
        <v>432</v>
      </c>
      <c r="F1231" s="22"/>
      <c r="G1231" s="297">
        <f>SUM(G1234)</f>
        <v>493</v>
      </c>
    </row>
    <row r="1232" spans="1:7" ht="16.5" customHeight="1">
      <c r="A1232" s="45"/>
      <c r="B1232" s="46" t="s">
        <v>553</v>
      </c>
      <c r="C1232" s="108"/>
      <c r="D1232" s="109"/>
      <c r="E1232" s="45"/>
      <c r="F1232" s="45"/>
      <c r="G1232" s="290">
        <f>SUM(G1235)</f>
        <v>492</v>
      </c>
    </row>
    <row r="1233" spans="1:7" ht="16.5" customHeight="1">
      <c r="A1233" s="45"/>
      <c r="B1233" s="46" t="s">
        <v>239</v>
      </c>
      <c r="C1233" s="108"/>
      <c r="D1233" s="109"/>
      <c r="E1233" s="45"/>
      <c r="F1233" s="45"/>
      <c r="G1233" s="290">
        <f>(G1232/G1231)*100</f>
        <v>99.79716024340772</v>
      </c>
    </row>
    <row r="1234" spans="1:7" ht="16.5" customHeight="1">
      <c r="A1234" s="45"/>
      <c r="B1234" s="75" t="s">
        <v>395</v>
      </c>
      <c r="C1234" s="203">
        <v>1</v>
      </c>
      <c r="D1234" s="117">
        <v>1003</v>
      </c>
      <c r="E1234" s="59" t="s">
        <v>432</v>
      </c>
      <c r="F1234" s="59">
        <v>300</v>
      </c>
      <c r="G1234" s="296">
        <v>493</v>
      </c>
    </row>
    <row r="1235" spans="1:7" ht="16.5" customHeight="1">
      <c r="A1235" s="45"/>
      <c r="B1235" s="46" t="s">
        <v>553</v>
      </c>
      <c r="C1235" s="108"/>
      <c r="D1235" s="109"/>
      <c r="E1235" s="45"/>
      <c r="F1235" s="45"/>
      <c r="G1235" s="290">
        <v>492</v>
      </c>
    </row>
    <row r="1236" spans="1:7" ht="16.5" customHeight="1">
      <c r="A1236" s="45"/>
      <c r="B1236" s="46" t="s">
        <v>239</v>
      </c>
      <c r="C1236" s="108"/>
      <c r="D1236" s="109"/>
      <c r="E1236" s="45"/>
      <c r="F1236" s="45"/>
      <c r="G1236" s="290">
        <f>(G1235/G1234)*100</f>
        <v>99.79716024340772</v>
      </c>
    </row>
    <row r="1237" spans="1:7" ht="51" customHeight="1">
      <c r="A1237" s="45"/>
      <c r="B1237" s="41" t="s">
        <v>433</v>
      </c>
      <c r="C1237" s="128">
        <v>1</v>
      </c>
      <c r="D1237" s="184">
        <v>1003</v>
      </c>
      <c r="E1237" s="22" t="s">
        <v>27</v>
      </c>
      <c r="F1237" s="22"/>
      <c r="G1237" s="297">
        <f>SUM(G1240)</f>
        <v>948</v>
      </c>
    </row>
    <row r="1238" spans="1:7" ht="17.25" customHeight="1">
      <c r="A1238" s="45"/>
      <c r="B1238" s="46" t="s">
        <v>553</v>
      </c>
      <c r="C1238" s="108"/>
      <c r="D1238" s="109"/>
      <c r="E1238" s="45"/>
      <c r="F1238" s="45"/>
      <c r="G1238" s="290">
        <f>SUM(G1241)</f>
        <v>947</v>
      </c>
    </row>
    <row r="1239" spans="1:7" ht="17.25" customHeight="1">
      <c r="A1239" s="45"/>
      <c r="B1239" s="46" t="s">
        <v>239</v>
      </c>
      <c r="C1239" s="108"/>
      <c r="D1239" s="109"/>
      <c r="E1239" s="45"/>
      <c r="F1239" s="45"/>
      <c r="G1239" s="290">
        <f>(G1238/G1237)*100</f>
        <v>99.89451476793249</v>
      </c>
    </row>
    <row r="1240" spans="1:7" ht="16.5" customHeight="1">
      <c r="A1240" s="45"/>
      <c r="B1240" s="75" t="s">
        <v>395</v>
      </c>
      <c r="C1240" s="203">
        <v>1</v>
      </c>
      <c r="D1240" s="117">
        <v>1003</v>
      </c>
      <c r="E1240" s="59" t="s">
        <v>27</v>
      </c>
      <c r="F1240" s="59">
        <v>300</v>
      </c>
      <c r="G1240" s="296">
        <v>948</v>
      </c>
    </row>
    <row r="1241" spans="1:7" ht="16.5" customHeight="1">
      <c r="A1241" s="45"/>
      <c r="B1241" s="46" t="s">
        <v>553</v>
      </c>
      <c r="C1241" s="108"/>
      <c r="D1241" s="109"/>
      <c r="E1241" s="45"/>
      <c r="F1241" s="45"/>
      <c r="G1241" s="290">
        <v>947</v>
      </c>
    </row>
    <row r="1242" spans="1:7" ht="16.5" customHeight="1">
      <c r="A1242" s="45"/>
      <c r="B1242" s="46" t="s">
        <v>239</v>
      </c>
      <c r="C1242" s="108"/>
      <c r="D1242" s="109"/>
      <c r="E1242" s="45"/>
      <c r="F1242" s="45"/>
      <c r="G1242" s="290">
        <f>(G1241/G1240)*100</f>
        <v>99.89451476793249</v>
      </c>
    </row>
    <row r="1243" spans="1:7" ht="63.75" customHeight="1">
      <c r="A1243" s="22" t="s">
        <v>147</v>
      </c>
      <c r="B1243" s="41" t="s">
        <v>368</v>
      </c>
      <c r="C1243" s="124">
        <v>1</v>
      </c>
      <c r="D1243" s="22" t="s">
        <v>140</v>
      </c>
      <c r="E1243" s="22" t="s">
        <v>148</v>
      </c>
      <c r="F1243" s="22"/>
      <c r="G1243" s="44">
        <f>SUM(G1246)</f>
        <v>100</v>
      </c>
    </row>
    <row r="1244" spans="1:7" ht="16.5" customHeight="1">
      <c r="A1244" s="45"/>
      <c r="B1244" s="46" t="s">
        <v>553</v>
      </c>
      <c r="C1244" s="49"/>
      <c r="D1244" s="45"/>
      <c r="E1244" s="45"/>
      <c r="F1244" s="45"/>
      <c r="G1244" s="76">
        <f>SUM(G1247)</f>
        <v>59</v>
      </c>
    </row>
    <row r="1245" spans="1:7" ht="16.5" customHeight="1">
      <c r="A1245" s="45"/>
      <c r="B1245" s="46" t="s">
        <v>239</v>
      </c>
      <c r="C1245" s="49"/>
      <c r="D1245" s="45"/>
      <c r="E1245" s="45"/>
      <c r="F1245" s="45"/>
      <c r="G1245" s="290">
        <f>(G1244/G1243)*100</f>
        <v>59</v>
      </c>
    </row>
    <row r="1246" spans="1:7" ht="16.5" customHeight="1">
      <c r="A1246" s="45"/>
      <c r="B1246" s="75" t="s">
        <v>369</v>
      </c>
      <c r="C1246" s="105">
        <v>1</v>
      </c>
      <c r="D1246" s="59" t="s">
        <v>140</v>
      </c>
      <c r="E1246" s="59" t="s">
        <v>148</v>
      </c>
      <c r="F1246" s="59">
        <v>300</v>
      </c>
      <c r="G1246" s="116">
        <v>100</v>
      </c>
    </row>
    <row r="1247" spans="1:7" ht="16.5" customHeight="1">
      <c r="A1247" s="45"/>
      <c r="B1247" s="46" t="s">
        <v>553</v>
      </c>
      <c r="C1247" s="49"/>
      <c r="D1247" s="45"/>
      <c r="E1247" s="45"/>
      <c r="F1247" s="45"/>
      <c r="G1247" s="50">
        <v>59</v>
      </c>
    </row>
    <row r="1248" spans="1:7" ht="16.5" customHeight="1">
      <c r="A1248" s="45"/>
      <c r="B1248" s="46" t="s">
        <v>239</v>
      </c>
      <c r="C1248" s="49"/>
      <c r="D1248" s="45"/>
      <c r="E1248" s="45"/>
      <c r="F1248" s="45"/>
      <c r="G1248" s="290">
        <f>(G1247/G1246)*100</f>
        <v>59</v>
      </c>
    </row>
    <row r="1249" spans="1:7" ht="93.75" customHeight="1">
      <c r="A1249" s="22" t="s">
        <v>508</v>
      </c>
      <c r="B1249" s="41" t="s">
        <v>510</v>
      </c>
      <c r="C1249" s="124" t="s">
        <v>23</v>
      </c>
      <c r="D1249" s="22">
        <v>1003</v>
      </c>
      <c r="E1249" s="22" t="s">
        <v>509</v>
      </c>
      <c r="F1249" s="22"/>
      <c r="G1249" s="297">
        <f>SUM(G1252)</f>
        <v>3518</v>
      </c>
    </row>
    <row r="1250" spans="1:7" ht="16.5" customHeight="1">
      <c r="A1250" s="45"/>
      <c r="B1250" s="46" t="s">
        <v>553</v>
      </c>
      <c r="C1250" s="49"/>
      <c r="D1250" s="45"/>
      <c r="E1250" s="45"/>
      <c r="F1250" s="45"/>
      <c r="G1250" s="290">
        <f>SUM(G1253)</f>
        <v>0</v>
      </c>
    </row>
    <row r="1251" spans="1:7" ht="16.5" customHeight="1">
      <c r="A1251" s="45"/>
      <c r="B1251" s="46" t="s">
        <v>239</v>
      </c>
      <c r="C1251" s="49"/>
      <c r="D1251" s="45"/>
      <c r="E1251" s="45"/>
      <c r="F1251" s="45"/>
      <c r="G1251" s="290">
        <f>(G1250/G1249)*100</f>
        <v>0</v>
      </c>
    </row>
    <row r="1252" spans="1:7" ht="16.5" customHeight="1">
      <c r="A1252" s="45"/>
      <c r="B1252" s="75" t="s">
        <v>507</v>
      </c>
      <c r="C1252" s="105" t="s">
        <v>23</v>
      </c>
      <c r="D1252" s="59">
        <v>1003</v>
      </c>
      <c r="E1252" s="59" t="s">
        <v>509</v>
      </c>
      <c r="F1252" s="59" t="s">
        <v>505</v>
      </c>
      <c r="G1252" s="296">
        <v>3518</v>
      </c>
    </row>
    <row r="1253" spans="1:7" ht="16.5" customHeight="1">
      <c r="A1253" s="45"/>
      <c r="B1253" s="46" t="s">
        <v>553</v>
      </c>
      <c r="C1253" s="49"/>
      <c r="D1253" s="45"/>
      <c r="E1253" s="45"/>
      <c r="F1253" s="45"/>
      <c r="G1253" s="290">
        <v>0</v>
      </c>
    </row>
    <row r="1254" spans="1:7" ht="16.5" customHeight="1">
      <c r="A1254" s="45"/>
      <c r="B1254" s="46" t="s">
        <v>239</v>
      </c>
      <c r="C1254" s="49"/>
      <c r="D1254" s="45"/>
      <c r="E1254" s="45"/>
      <c r="F1254" s="45"/>
      <c r="G1254" s="290">
        <f>(G1253/G1252)*100</f>
        <v>0</v>
      </c>
    </row>
    <row r="1255" spans="1:7" ht="63" customHeight="1">
      <c r="A1255" s="22" t="s">
        <v>503</v>
      </c>
      <c r="B1255" s="41" t="s">
        <v>506</v>
      </c>
      <c r="C1255" s="124" t="s">
        <v>23</v>
      </c>
      <c r="D1255" s="22">
        <v>1004</v>
      </c>
      <c r="E1255" s="22" t="s">
        <v>504</v>
      </c>
      <c r="F1255" s="22"/>
      <c r="G1255" s="297">
        <f>SUM(G1258)</f>
        <v>2040</v>
      </c>
    </row>
    <row r="1256" spans="1:7" ht="17.25" customHeight="1">
      <c r="A1256" s="45"/>
      <c r="B1256" s="46" t="s">
        <v>553</v>
      </c>
      <c r="C1256" s="49"/>
      <c r="D1256" s="45"/>
      <c r="E1256" s="45"/>
      <c r="F1256" s="45"/>
      <c r="G1256" s="290">
        <f>SUM(G1259)</f>
        <v>0</v>
      </c>
    </row>
    <row r="1257" spans="1:7" ht="17.25" customHeight="1">
      <c r="A1257" s="45"/>
      <c r="B1257" s="46" t="s">
        <v>239</v>
      </c>
      <c r="C1257" s="49"/>
      <c r="D1257" s="45"/>
      <c r="E1257" s="45"/>
      <c r="F1257" s="45"/>
      <c r="G1257" s="290">
        <f>(G1256/G1255)*100</f>
        <v>0</v>
      </c>
    </row>
    <row r="1258" spans="1:7" ht="16.5" customHeight="1">
      <c r="A1258" s="45"/>
      <c r="B1258" s="75" t="s">
        <v>507</v>
      </c>
      <c r="C1258" s="105" t="s">
        <v>23</v>
      </c>
      <c r="D1258" s="59">
        <v>1004</v>
      </c>
      <c r="E1258" s="59" t="s">
        <v>504</v>
      </c>
      <c r="F1258" s="59" t="s">
        <v>505</v>
      </c>
      <c r="G1258" s="296">
        <v>2040</v>
      </c>
    </row>
    <row r="1259" spans="1:7" ht="16.5" customHeight="1">
      <c r="A1259" s="45"/>
      <c r="B1259" s="46" t="s">
        <v>553</v>
      </c>
      <c r="C1259" s="49"/>
      <c r="D1259" s="45"/>
      <c r="E1259" s="45"/>
      <c r="F1259" s="45"/>
      <c r="G1259" s="290">
        <v>0</v>
      </c>
    </row>
    <row r="1260" spans="1:7" ht="16.5" customHeight="1">
      <c r="A1260" s="45"/>
      <c r="B1260" s="46" t="s">
        <v>239</v>
      </c>
      <c r="C1260" s="49"/>
      <c r="D1260" s="45"/>
      <c r="E1260" s="45"/>
      <c r="F1260" s="45"/>
      <c r="G1260" s="290">
        <f>(G1259/G1258)*100</f>
        <v>0</v>
      </c>
    </row>
    <row r="1261" spans="1:7" ht="31.5" customHeight="1">
      <c r="A1261" s="22" t="s">
        <v>544</v>
      </c>
      <c r="B1261" s="41" t="s">
        <v>545</v>
      </c>
      <c r="C1261" s="124">
        <v>1</v>
      </c>
      <c r="D1261" s="22">
        <v>1003</v>
      </c>
      <c r="E1261" s="22"/>
      <c r="F1261" s="22"/>
      <c r="G1261" s="297">
        <f>SUM(G1264,G1270)</f>
        <v>12976</v>
      </c>
    </row>
    <row r="1262" spans="1:7" ht="16.5" customHeight="1">
      <c r="A1262" s="45"/>
      <c r="B1262" s="46" t="s">
        <v>553</v>
      </c>
      <c r="C1262" s="49"/>
      <c r="D1262" s="45"/>
      <c r="E1262" s="45"/>
      <c r="F1262" s="45"/>
      <c r="G1262" s="290">
        <f>SUM(G1265,G1271)</f>
        <v>130</v>
      </c>
    </row>
    <row r="1263" spans="1:7" ht="16.5" customHeight="1">
      <c r="A1263" s="45"/>
      <c r="B1263" s="46" t="s">
        <v>239</v>
      </c>
      <c r="C1263" s="49"/>
      <c r="D1263" s="45"/>
      <c r="E1263" s="45"/>
      <c r="F1263" s="45"/>
      <c r="G1263" s="290">
        <f>(G1262/G1261)*100</f>
        <v>1.001849568434032</v>
      </c>
    </row>
    <row r="1264" spans="1:7" ht="58.5" customHeight="1">
      <c r="A1264" s="45"/>
      <c r="B1264" s="41" t="s">
        <v>546</v>
      </c>
      <c r="C1264" s="124">
        <v>1</v>
      </c>
      <c r="D1264" s="22">
        <v>1003</v>
      </c>
      <c r="E1264" s="22" t="s">
        <v>632</v>
      </c>
      <c r="F1264" s="22"/>
      <c r="G1264" s="297">
        <f>SUM(G1267)</f>
        <v>12846</v>
      </c>
    </row>
    <row r="1265" spans="1:7" ht="17.25" customHeight="1">
      <c r="A1265" s="45"/>
      <c r="B1265" s="46" t="s">
        <v>553</v>
      </c>
      <c r="C1265" s="49"/>
      <c r="D1265" s="45"/>
      <c r="E1265" s="45"/>
      <c r="F1265" s="45"/>
      <c r="G1265" s="290">
        <f>SUM(G1268)</f>
        <v>0</v>
      </c>
    </row>
    <row r="1266" spans="1:7" ht="17.25" customHeight="1">
      <c r="A1266" s="45"/>
      <c r="B1266" s="92" t="s">
        <v>239</v>
      </c>
      <c r="C1266" s="93"/>
      <c r="D1266" s="69"/>
      <c r="E1266" s="69"/>
      <c r="F1266" s="69"/>
      <c r="G1266" s="294">
        <f>(G1265/G1264)*100</f>
        <v>0</v>
      </c>
    </row>
    <row r="1267" spans="1:7" ht="16.5" customHeight="1">
      <c r="A1267" s="45"/>
      <c r="B1267" s="46" t="s">
        <v>507</v>
      </c>
      <c r="C1267" s="49">
        <v>1</v>
      </c>
      <c r="D1267" s="45">
        <v>1003</v>
      </c>
      <c r="E1267" s="45" t="s">
        <v>632</v>
      </c>
      <c r="F1267" s="45">
        <v>300</v>
      </c>
      <c r="G1267" s="290">
        <v>12846</v>
      </c>
    </row>
    <row r="1268" spans="1:7" ht="16.5" customHeight="1">
      <c r="A1268" s="45"/>
      <c r="B1268" s="46" t="s">
        <v>553</v>
      </c>
      <c r="C1268" s="49"/>
      <c r="D1268" s="45"/>
      <c r="E1268" s="45"/>
      <c r="F1268" s="45"/>
      <c r="G1268" s="290">
        <v>0</v>
      </c>
    </row>
    <row r="1269" spans="1:7" ht="16.5" customHeight="1">
      <c r="A1269" s="45"/>
      <c r="B1269" s="46" t="s">
        <v>239</v>
      </c>
      <c r="C1269" s="49"/>
      <c r="D1269" s="45"/>
      <c r="E1269" s="45"/>
      <c r="F1269" s="45"/>
      <c r="G1269" s="290">
        <f>(G1268/G1267)*100</f>
        <v>0</v>
      </c>
    </row>
    <row r="1270" spans="1:7" ht="49.5" customHeight="1">
      <c r="A1270" s="45"/>
      <c r="B1270" s="41" t="s">
        <v>547</v>
      </c>
      <c r="C1270" s="124">
        <v>1</v>
      </c>
      <c r="D1270" s="22">
        <v>1003</v>
      </c>
      <c r="E1270" s="22" t="s">
        <v>633</v>
      </c>
      <c r="F1270" s="22"/>
      <c r="G1270" s="297">
        <f>SUM(G1273)</f>
        <v>130</v>
      </c>
    </row>
    <row r="1271" spans="1:7" ht="16.5" customHeight="1">
      <c r="A1271" s="45"/>
      <c r="B1271" s="46" t="s">
        <v>553</v>
      </c>
      <c r="C1271" s="49"/>
      <c r="D1271" s="45"/>
      <c r="E1271" s="45"/>
      <c r="F1271" s="45"/>
      <c r="G1271" s="290">
        <f>SUM(G1274)</f>
        <v>130</v>
      </c>
    </row>
    <row r="1272" spans="1:7" ht="16.5" customHeight="1">
      <c r="A1272" s="45"/>
      <c r="B1272" s="92" t="s">
        <v>239</v>
      </c>
      <c r="C1272" s="93"/>
      <c r="D1272" s="69"/>
      <c r="E1272" s="69"/>
      <c r="F1272" s="69"/>
      <c r="G1272" s="294">
        <f>(G1271/G1270)*100</f>
        <v>100</v>
      </c>
    </row>
    <row r="1273" spans="1:7" ht="16.5" customHeight="1">
      <c r="A1273" s="45"/>
      <c r="B1273" s="46" t="s">
        <v>507</v>
      </c>
      <c r="C1273" s="49">
        <v>1</v>
      </c>
      <c r="D1273" s="45">
        <v>1003</v>
      </c>
      <c r="E1273" s="45" t="s">
        <v>633</v>
      </c>
      <c r="F1273" s="45">
        <v>300</v>
      </c>
      <c r="G1273" s="290">
        <v>130</v>
      </c>
    </row>
    <row r="1274" spans="1:7" ht="16.5" customHeight="1">
      <c r="A1274" s="45"/>
      <c r="B1274" s="46" t="s">
        <v>553</v>
      </c>
      <c r="C1274" s="49"/>
      <c r="D1274" s="45"/>
      <c r="E1274" s="45"/>
      <c r="F1274" s="45"/>
      <c r="G1274" s="290">
        <v>130</v>
      </c>
    </row>
    <row r="1275" spans="1:7" ht="16.5" customHeight="1">
      <c r="A1275" s="45"/>
      <c r="B1275" s="46" t="s">
        <v>239</v>
      </c>
      <c r="C1275" s="49"/>
      <c r="D1275" s="45"/>
      <c r="E1275" s="45"/>
      <c r="F1275" s="45"/>
      <c r="G1275" s="290">
        <f>(G1274/G1273)*100</f>
        <v>100</v>
      </c>
    </row>
    <row r="1276" spans="1:7" ht="65.25" customHeight="1">
      <c r="A1276" s="22" t="s">
        <v>584</v>
      </c>
      <c r="B1276" s="41" t="s">
        <v>583</v>
      </c>
      <c r="C1276" s="124">
        <v>1</v>
      </c>
      <c r="D1276" s="22">
        <v>1003</v>
      </c>
      <c r="E1276" s="22" t="s">
        <v>148</v>
      </c>
      <c r="F1276" s="22"/>
      <c r="G1276" s="297">
        <f>SUM(G1279)</f>
        <v>406</v>
      </c>
    </row>
    <row r="1277" spans="1:7" ht="17.25" customHeight="1">
      <c r="A1277" s="45"/>
      <c r="B1277" s="46" t="s">
        <v>553</v>
      </c>
      <c r="C1277" s="49"/>
      <c r="D1277" s="45"/>
      <c r="E1277" s="45"/>
      <c r="F1277" s="45"/>
      <c r="G1277" s="290">
        <f>SUM(G1280)</f>
        <v>354</v>
      </c>
    </row>
    <row r="1278" spans="1:7" ht="17.25" customHeight="1">
      <c r="A1278" s="45"/>
      <c r="B1278" s="46" t="s">
        <v>239</v>
      </c>
      <c r="C1278" s="49"/>
      <c r="D1278" s="45"/>
      <c r="E1278" s="45"/>
      <c r="F1278" s="45"/>
      <c r="G1278" s="290">
        <f>(G1277/G1276)*100</f>
        <v>87.192118226601</v>
      </c>
    </row>
    <row r="1279" spans="1:7" ht="16.5" customHeight="1">
      <c r="A1279" s="45"/>
      <c r="B1279" s="75" t="s">
        <v>507</v>
      </c>
      <c r="C1279" s="105">
        <v>1</v>
      </c>
      <c r="D1279" s="59">
        <v>1003</v>
      </c>
      <c r="E1279" s="59" t="s">
        <v>148</v>
      </c>
      <c r="F1279" s="59">
        <v>300</v>
      </c>
      <c r="G1279" s="296">
        <v>406</v>
      </c>
    </row>
    <row r="1280" spans="1:7" ht="16.5" customHeight="1">
      <c r="A1280" s="45"/>
      <c r="B1280" s="46" t="s">
        <v>553</v>
      </c>
      <c r="C1280" s="49"/>
      <c r="D1280" s="45"/>
      <c r="E1280" s="45"/>
      <c r="F1280" s="45"/>
      <c r="G1280" s="290">
        <v>354</v>
      </c>
    </row>
    <row r="1281" spans="1:7" ht="16.5" customHeight="1" thickBot="1">
      <c r="A1281" s="45"/>
      <c r="B1281" s="46" t="s">
        <v>239</v>
      </c>
      <c r="C1281" s="49"/>
      <c r="D1281" s="45"/>
      <c r="E1281" s="45"/>
      <c r="F1281" s="45"/>
      <c r="G1281" s="290">
        <f>(G1280/G1279)*100</f>
        <v>87.192118226601</v>
      </c>
    </row>
    <row r="1282" spans="1:7" ht="18" customHeight="1">
      <c r="A1282" s="23" t="s">
        <v>149</v>
      </c>
      <c r="B1282" s="24" t="s">
        <v>370</v>
      </c>
      <c r="C1282" s="24"/>
      <c r="D1282" s="23" t="s">
        <v>150</v>
      </c>
      <c r="E1282" s="24"/>
      <c r="F1282" s="24"/>
      <c r="G1282" s="217">
        <f>SUM(G1286,G1292,G1298,G1304,G1311,G1318)</f>
        <v>41158</v>
      </c>
    </row>
    <row r="1283" spans="1:7" ht="17.25" customHeight="1">
      <c r="A1283" s="39"/>
      <c r="B1283" s="28" t="s">
        <v>553</v>
      </c>
      <c r="C1283" s="28"/>
      <c r="D1283" s="39"/>
      <c r="E1283" s="28"/>
      <c r="F1283" s="28"/>
      <c r="G1283" s="74">
        <f>SUM(G1287,G1293,G1299,G1305,G1312,G1319)</f>
        <v>29611</v>
      </c>
    </row>
    <row r="1284" spans="1:7" ht="17.25" customHeight="1">
      <c r="A1284" s="39"/>
      <c r="B1284" s="28" t="s">
        <v>239</v>
      </c>
      <c r="C1284" s="28"/>
      <c r="D1284" s="39"/>
      <c r="E1284" s="28"/>
      <c r="F1284" s="28"/>
      <c r="G1284" s="292">
        <f>(G1283/G1282)*100</f>
        <v>71.94470090869332</v>
      </c>
    </row>
    <row r="1285" spans="1:7" ht="16.5" customHeight="1">
      <c r="A1285" s="26"/>
      <c r="B1285" s="27" t="s">
        <v>170</v>
      </c>
      <c r="C1285" s="27"/>
      <c r="D1285" s="26"/>
      <c r="E1285" s="27"/>
      <c r="F1285" s="27"/>
      <c r="G1285" s="148"/>
    </row>
    <row r="1286" spans="1:7" ht="33.75" customHeight="1">
      <c r="A1286" s="39" t="s">
        <v>168</v>
      </c>
      <c r="B1286" s="37" t="s">
        <v>371</v>
      </c>
      <c r="C1286" s="89">
        <v>1</v>
      </c>
      <c r="D1286" s="31" t="s">
        <v>155</v>
      </c>
      <c r="E1286" s="31"/>
      <c r="F1286" s="31"/>
      <c r="G1286" s="38">
        <f>SUM(G1289)</f>
        <v>750</v>
      </c>
    </row>
    <row r="1287" spans="1:7" ht="16.5" customHeight="1">
      <c r="A1287" s="39"/>
      <c r="B1287" s="28" t="s">
        <v>553</v>
      </c>
      <c r="C1287" s="102"/>
      <c r="D1287" s="39"/>
      <c r="E1287" s="39"/>
      <c r="F1287" s="39"/>
      <c r="G1287" s="74">
        <f>SUM(G1290)</f>
        <v>518</v>
      </c>
    </row>
    <row r="1288" spans="1:7" ht="16.5" customHeight="1">
      <c r="A1288" s="39"/>
      <c r="B1288" s="28" t="s">
        <v>239</v>
      </c>
      <c r="C1288" s="102"/>
      <c r="D1288" s="39"/>
      <c r="E1288" s="39"/>
      <c r="F1288" s="39"/>
      <c r="G1288" s="292">
        <f>(G1287/G1286)*100</f>
        <v>69.06666666666666</v>
      </c>
    </row>
    <row r="1289" spans="1:7" ht="17.25" customHeight="1">
      <c r="A1289" s="39"/>
      <c r="B1289" s="75" t="s">
        <v>336</v>
      </c>
      <c r="C1289" s="105">
        <v>1</v>
      </c>
      <c r="D1289" s="59" t="s">
        <v>155</v>
      </c>
      <c r="E1289" s="59" t="s">
        <v>205</v>
      </c>
      <c r="F1289" s="59">
        <v>244</v>
      </c>
      <c r="G1289" s="116">
        <v>750</v>
      </c>
    </row>
    <row r="1290" spans="1:7" ht="16.5" customHeight="1">
      <c r="A1290" s="39"/>
      <c r="B1290" s="46" t="s">
        <v>553</v>
      </c>
      <c r="C1290" s="49"/>
      <c r="D1290" s="45"/>
      <c r="E1290" s="45"/>
      <c r="F1290" s="45"/>
      <c r="G1290" s="50">
        <v>518</v>
      </c>
    </row>
    <row r="1291" spans="1:7" ht="16.5" customHeight="1">
      <c r="A1291" s="39"/>
      <c r="B1291" s="46" t="s">
        <v>239</v>
      </c>
      <c r="C1291" s="49"/>
      <c r="D1291" s="45"/>
      <c r="E1291" s="45"/>
      <c r="F1291" s="45"/>
      <c r="G1291" s="290">
        <f>(G1290/G1289)*100</f>
        <v>69.06666666666666</v>
      </c>
    </row>
    <row r="1292" spans="1:7" ht="16.5" customHeight="1">
      <c r="A1292" s="31" t="s">
        <v>154</v>
      </c>
      <c r="B1292" s="37" t="s">
        <v>372</v>
      </c>
      <c r="C1292" s="268">
        <v>1</v>
      </c>
      <c r="D1292" s="31">
        <v>1101</v>
      </c>
      <c r="E1292" s="37" t="s">
        <v>211</v>
      </c>
      <c r="F1292" s="37"/>
      <c r="G1292" s="38">
        <f>SUM(G1295)</f>
        <v>25181</v>
      </c>
    </row>
    <row r="1293" spans="1:7" ht="16.5" customHeight="1">
      <c r="A1293" s="39"/>
      <c r="B1293" s="28" t="s">
        <v>553</v>
      </c>
      <c r="C1293" s="152"/>
      <c r="D1293" s="39"/>
      <c r="E1293" s="28"/>
      <c r="F1293" s="28"/>
      <c r="G1293" s="74">
        <f>SUM(G1296)</f>
        <v>18223</v>
      </c>
    </row>
    <row r="1294" spans="1:7" ht="16.5" customHeight="1">
      <c r="A1294" s="39"/>
      <c r="B1294" s="28" t="s">
        <v>239</v>
      </c>
      <c r="C1294" s="152"/>
      <c r="D1294" s="39"/>
      <c r="E1294" s="28"/>
      <c r="F1294" s="28"/>
      <c r="G1294" s="292">
        <f>(G1293/G1292)*100</f>
        <v>72.36805527977444</v>
      </c>
    </row>
    <row r="1295" spans="1:7" ht="47.25" customHeight="1">
      <c r="A1295" s="39"/>
      <c r="B1295" s="75" t="s">
        <v>614</v>
      </c>
      <c r="C1295" s="105">
        <v>1</v>
      </c>
      <c r="D1295" s="59" t="s">
        <v>153</v>
      </c>
      <c r="E1295" s="59" t="s">
        <v>151</v>
      </c>
      <c r="F1295" s="59">
        <v>621</v>
      </c>
      <c r="G1295" s="116">
        <v>25181</v>
      </c>
    </row>
    <row r="1296" spans="1:7" ht="16.5" customHeight="1">
      <c r="A1296" s="39"/>
      <c r="B1296" s="46" t="s">
        <v>553</v>
      </c>
      <c r="C1296" s="49"/>
      <c r="D1296" s="45"/>
      <c r="E1296" s="45"/>
      <c r="F1296" s="45"/>
      <c r="G1296" s="50">
        <v>18223</v>
      </c>
    </row>
    <row r="1297" spans="1:7" ht="16.5" customHeight="1">
      <c r="A1297" s="39"/>
      <c r="B1297" s="46" t="s">
        <v>239</v>
      </c>
      <c r="C1297" s="49"/>
      <c r="D1297" s="45"/>
      <c r="E1297" s="45"/>
      <c r="F1297" s="45"/>
      <c r="G1297" s="290">
        <f>(G1296/G1295)*100</f>
        <v>72.36805527977444</v>
      </c>
    </row>
    <row r="1298" spans="1:7" ht="16.5" customHeight="1">
      <c r="A1298" s="31" t="s">
        <v>173</v>
      </c>
      <c r="B1298" s="37" t="s">
        <v>373</v>
      </c>
      <c r="C1298" s="89">
        <v>1</v>
      </c>
      <c r="D1298" s="31">
        <v>1103</v>
      </c>
      <c r="E1298" s="37" t="s">
        <v>151</v>
      </c>
      <c r="F1298" s="37"/>
      <c r="G1298" s="38">
        <f>SUM(G1301)</f>
        <v>12014</v>
      </c>
    </row>
    <row r="1299" spans="1:7" ht="16.5" customHeight="1">
      <c r="A1299" s="39"/>
      <c r="B1299" s="28" t="s">
        <v>553</v>
      </c>
      <c r="C1299" s="205"/>
      <c r="D1299" s="39"/>
      <c r="E1299" s="28"/>
      <c r="F1299" s="28"/>
      <c r="G1299" s="74">
        <f>SUM(G1302)</f>
        <v>8162</v>
      </c>
    </row>
    <row r="1300" spans="1:7" ht="16.5" customHeight="1">
      <c r="A1300" s="39"/>
      <c r="B1300" s="28" t="s">
        <v>239</v>
      </c>
      <c r="C1300" s="205"/>
      <c r="D1300" s="39"/>
      <c r="E1300" s="28"/>
      <c r="F1300" s="28"/>
      <c r="G1300" s="292">
        <f>(G1299/G1298)*100</f>
        <v>67.93740635924755</v>
      </c>
    </row>
    <row r="1301" spans="1:7" ht="50.25" customHeight="1">
      <c r="A1301" s="39"/>
      <c r="B1301" s="75" t="s">
        <v>614</v>
      </c>
      <c r="C1301" s="105">
        <v>1</v>
      </c>
      <c r="D1301" s="59" t="s">
        <v>152</v>
      </c>
      <c r="E1301" s="59" t="s">
        <v>151</v>
      </c>
      <c r="F1301" s="59">
        <v>621</v>
      </c>
      <c r="G1301" s="116">
        <v>12014</v>
      </c>
    </row>
    <row r="1302" spans="1:7" ht="17.25" customHeight="1">
      <c r="A1302" s="39"/>
      <c r="B1302" s="46" t="s">
        <v>553</v>
      </c>
      <c r="C1302" s="49"/>
      <c r="D1302" s="45"/>
      <c r="E1302" s="199"/>
      <c r="F1302" s="45"/>
      <c r="G1302" s="50">
        <v>8162</v>
      </c>
    </row>
    <row r="1303" spans="1:7" ht="17.25" customHeight="1">
      <c r="A1303" s="39"/>
      <c r="B1303" s="46" t="s">
        <v>239</v>
      </c>
      <c r="C1303" s="49"/>
      <c r="D1303" s="45"/>
      <c r="E1303" s="199"/>
      <c r="F1303" s="45"/>
      <c r="G1303" s="290">
        <f>(G1302/G1301)*100</f>
        <v>67.93740635924755</v>
      </c>
    </row>
    <row r="1304" spans="1:7" ht="17.25" customHeight="1">
      <c r="A1304" s="31" t="s">
        <v>511</v>
      </c>
      <c r="B1304" s="37" t="s">
        <v>516</v>
      </c>
      <c r="C1304" s="89">
        <v>1</v>
      </c>
      <c r="D1304" s="31">
        <v>1100</v>
      </c>
      <c r="E1304" s="167"/>
      <c r="F1304" s="31"/>
      <c r="G1304" s="298">
        <f>SUM(G1308)</f>
        <v>90</v>
      </c>
    </row>
    <row r="1305" spans="1:7" ht="17.25" customHeight="1">
      <c r="A1305" s="39"/>
      <c r="B1305" s="28" t="s">
        <v>553</v>
      </c>
      <c r="C1305" s="102"/>
      <c r="D1305" s="39"/>
      <c r="E1305" s="65"/>
      <c r="F1305" s="39"/>
      <c r="G1305" s="292">
        <f>SUM(G1309)</f>
        <v>90</v>
      </c>
    </row>
    <row r="1306" spans="1:7" ht="17.25" customHeight="1">
      <c r="A1306" s="39"/>
      <c r="B1306" s="28" t="s">
        <v>239</v>
      </c>
      <c r="C1306" s="102"/>
      <c r="D1306" s="39"/>
      <c r="E1306" s="65"/>
      <c r="F1306" s="39"/>
      <c r="G1306" s="292">
        <f>(G1305/G1304)*100</f>
        <v>100</v>
      </c>
    </row>
    <row r="1307" spans="1:7" ht="17.25" customHeight="1">
      <c r="A1307" s="39"/>
      <c r="B1307" s="28" t="s">
        <v>169</v>
      </c>
      <c r="C1307" s="49"/>
      <c r="D1307" s="45"/>
      <c r="E1307" s="199"/>
      <c r="F1307" s="45"/>
      <c r="G1307" s="290"/>
    </row>
    <row r="1308" spans="1:7" ht="35.25" customHeight="1">
      <c r="A1308" s="39"/>
      <c r="B1308" s="75" t="s">
        <v>452</v>
      </c>
      <c r="C1308" s="105">
        <v>1</v>
      </c>
      <c r="D1308" s="59">
        <v>1103</v>
      </c>
      <c r="E1308" s="317" t="s">
        <v>151</v>
      </c>
      <c r="F1308" s="59">
        <v>622</v>
      </c>
      <c r="G1308" s="296">
        <v>90</v>
      </c>
    </row>
    <row r="1309" spans="1:7" ht="17.25" customHeight="1">
      <c r="A1309" s="39"/>
      <c r="B1309" s="46" t="s">
        <v>553</v>
      </c>
      <c r="C1309" s="49"/>
      <c r="D1309" s="45"/>
      <c r="E1309" s="199"/>
      <c r="F1309" s="45"/>
      <c r="G1309" s="290">
        <v>90</v>
      </c>
    </row>
    <row r="1310" spans="1:7" ht="17.25" customHeight="1">
      <c r="A1310" s="39"/>
      <c r="B1310" s="46" t="s">
        <v>239</v>
      </c>
      <c r="C1310" s="49"/>
      <c r="D1310" s="45"/>
      <c r="E1310" s="199"/>
      <c r="F1310" s="45"/>
      <c r="G1310" s="290">
        <f>(G1309/G1308)*100</f>
        <v>100</v>
      </c>
    </row>
    <row r="1311" spans="1:7" ht="46.5" customHeight="1">
      <c r="A1311" s="31" t="s">
        <v>512</v>
      </c>
      <c r="B1311" s="37" t="s">
        <v>453</v>
      </c>
      <c r="C1311" s="89">
        <v>1</v>
      </c>
      <c r="D1311" s="31">
        <v>1100</v>
      </c>
      <c r="E1311" s="167" t="s">
        <v>457</v>
      </c>
      <c r="F1311" s="31"/>
      <c r="G1311" s="298">
        <f>SUM(G1315)</f>
        <v>1123</v>
      </c>
    </row>
    <row r="1312" spans="1:7" ht="16.5" customHeight="1">
      <c r="A1312" s="39"/>
      <c r="B1312" s="28" t="s">
        <v>553</v>
      </c>
      <c r="C1312" s="102"/>
      <c r="D1312" s="39"/>
      <c r="E1312" s="65"/>
      <c r="F1312" s="39"/>
      <c r="G1312" s="292">
        <f>SUM(G1316)</f>
        <v>618</v>
      </c>
    </row>
    <row r="1313" spans="1:7" ht="16.5" customHeight="1">
      <c r="A1313" s="39"/>
      <c r="B1313" s="28" t="s">
        <v>239</v>
      </c>
      <c r="C1313" s="102"/>
      <c r="D1313" s="39"/>
      <c r="E1313" s="65"/>
      <c r="F1313" s="39"/>
      <c r="G1313" s="292">
        <f>(G1312/G1311)*100</f>
        <v>55.03116651825467</v>
      </c>
    </row>
    <row r="1314" spans="1:7" ht="16.5" customHeight="1">
      <c r="A1314" s="39"/>
      <c r="B1314" s="28" t="s">
        <v>169</v>
      </c>
      <c r="C1314" s="102"/>
      <c r="D1314" s="39"/>
      <c r="E1314" s="65"/>
      <c r="F1314" s="39"/>
      <c r="G1314" s="292"/>
    </row>
    <row r="1315" spans="1:7" ht="50.25" customHeight="1">
      <c r="A1315" s="39"/>
      <c r="B1315" s="75" t="s">
        <v>392</v>
      </c>
      <c r="C1315" s="105">
        <v>1</v>
      </c>
      <c r="D1315" s="59">
        <v>1100</v>
      </c>
      <c r="E1315" s="317" t="s">
        <v>457</v>
      </c>
      <c r="F1315" s="59">
        <v>620</v>
      </c>
      <c r="G1315" s="296">
        <v>1123</v>
      </c>
    </row>
    <row r="1316" spans="1:7" ht="17.25" customHeight="1">
      <c r="A1316" s="39"/>
      <c r="B1316" s="46" t="s">
        <v>553</v>
      </c>
      <c r="C1316" s="49"/>
      <c r="D1316" s="45"/>
      <c r="E1316" s="199"/>
      <c r="F1316" s="45"/>
      <c r="G1316" s="290">
        <v>618</v>
      </c>
    </row>
    <row r="1317" spans="1:7" ht="17.25" customHeight="1">
      <c r="A1317" s="39"/>
      <c r="B1317" s="90" t="s">
        <v>239</v>
      </c>
      <c r="C1317" s="49"/>
      <c r="D1317" s="45"/>
      <c r="E1317" s="199"/>
      <c r="F1317" s="45"/>
      <c r="G1317" s="290">
        <f>(G1316/G1315)*100</f>
        <v>55.03116651825467</v>
      </c>
    </row>
    <row r="1318" spans="1:7" ht="66" customHeight="1">
      <c r="A1318" s="31" t="s">
        <v>513</v>
      </c>
      <c r="B1318" s="28" t="s">
        <v>459</v>
      </c>
      <c r="C1318" s="89">
        <v>1</v>
      </c>
      <c r="D1318" s="31">
        <v>1100</v>
      </c>
      <c r="E1318" s="167" t="s">
        <v>460</v>
      </c>
      <c r="F1318" s="31"/>
      <c r="G1318" s="298">
        <f>SUM(G1321)</f>
        <v>2000</v>
      </c>
    </row>
    <row r="1319" spans="1:7" ht="17.25" customHeight="1">
      <c r="A1319" s="39"/>
      <c r="B1319" s="28" t="s">
        <v>553</v>
      </c>
      <c r="C1319" s="102"/>
      <c r="D1319" s="39"/>
      <c r="E1319" s="65"/>
      <c r="F1319" s="39"/>
      <c r="G1319" s="292">
        <f>SUM(G1322)</f>
        <v>2000</v>
      </c>
    </row>
    <row r="1320" spans="1:7" ht="17.25" customHeight="1">
      <c r="A1320" s="39"/>
      <c r="B1320" s="28" t="s">
        <v>239</v>
      </c>
      <c r="C1320" s="102"/>
      <c r="D1320" s="39"/>
      <c r="E1320" s="65"/>
      <c r="F1320" s="39"/>
      <c r="G1320" s="292">
        <f>(G1319/G1318)*100</f>
        <v>100</v>
      </c>
    </row>
    <row r="1321" spans="1:7" ht="17.25" customHeight="1">
      <c r="A1321" s="39"/>
      <c r="B1321" s="41" t="s">
        <v>514</v>
      </c>
      <c r="C1321" s="124">
        <v>1</v>
      </c>
      <c r="D1321" s="22">
        <v>1100</v>
      </c>
      <c r="E1321" s="315" t="s">
        <v>460</v>
      </c>
      <c r="F1321" s="22">
        <v>620</v>
      </c>
      <c r="G1321" s="297">
        <f>SUM(G1325,G1328)</f>
        <v>2000</v>
      </c>
    </row>
    <row r="1322" spans="1:7" ht="17.25" customHeight="1">
      <c r="A1322" s="39"/>
      <c r="B1322" s="46" t="s">
        <v>553</v>
      </c>
      <c r="C1322" s="49"/>
      <c r="D1322" s="45"/>
      <c r="E1322" s="199"/>
      <c r="F1322" s="45"/>
      <c r="G1322" s="290">
        <f>SUM(G1326,G1329)</f>
        <v>2000</v>
      </c>
    </row>
    <row r="1323" spans="1:7" ht="17.25" customHeight="1">
      <c r="A1323" s="39"/>
      <c r="B1323" s="46" t="s">
        <v>239</v>
      </c>
      <c r="C1323" s="49"/>
      <c r="D1323" s="45"/>
      <c r="E1323" s="199"/>
      <c r="F1323" s="45"/>
      <c r="G1323" s="290">
        <f>(G1322/G1321)*100</f>
        <v>100</v>
      </c>
    </row>
    <row r="1324" spans="1:7" ht="17.25" customHeight="1">
      <c r="A1324" s="39"/>
      <c r="B1324" s="92" t="s">
        <v>169</v>
      </c>
      <c r="C1324" s="93"/>
      <c r="D1324" s="69"/>
      <c r="E1324" s="316"/>
      <c r="F1324" s="69"/>
      <c r="G1324" s="294"/>
    </row>
    <row r="1325" spans="1:7" ht="51" customHeight="1">
      <c r="A1325" s="39"/>
      <c r="B1325" s="46" t="s">
        <v>515</v>
      </c>
      <c r="C1325" s="49">
        <v>1</v>
      </c>
      <c r="D1325" s="45">
        <v>1101</v>
      </c>
      <c r="E1325" s="199" t="s">
        <v>460</v>
      </c>
      <c r="F1325" s="45">
        <v>620</v>
      </c>
      <c r="G1325" s="290">
        <v>1500</v>
      </c>
    </row>
    <row r="1326" spans="1:7" ht="16.5" customHeight="1">
      <c r="A1326" s="39"/>
      <c r="B1326" s="46" t="s">
        <v>553</v>
      </c>
      <c r="C1326" s="49"/>
      <c r="D1326" s="45"/>
      <c r="E1326" s="199"/>
      <c r="F1326" s="45"/>
      <c r="G1326" s="290">
        <v>1500</v>
      </c>
    </row>
    <row r="1327" spans="1:7" ht="16.5" customHeight="1">
      <c r="A1327" s="39"/>
      <c r="B1327" s="46" t="s">
        <v>239</v>
      </c>
      <c r="C1327" s="49"/>
      <c r="D1327" s="45"/>
      <c r="E1327" s="199"/>
      <c r="F1327" s="45"/>
      <c r="G1327" s="290">
        <f>(G1326/G1325)*100</f>
        <v>100</v>
      </c>
    </row>
    <row r="1328" spans="1:7" ht="50.25" customHeight="1">
      <c r="A1328" s="39"/>
      <c r="B1328" s="75" t="s">
        <v>616</v>
      </c>
      <c r="C1328" s="105">
        <v>1</v>
      </c>
      <c r="D1328" s="59">
        <v>1103</v>
      </c>
      <c r="E1328" s="317" t="s">
        <v>460</v>
      </c>
      <c r="F1328" s="59">
        <v>620</v>
      </c>
      <c r="G1328" s="296">
        <v>500</v>
      </c>
    </row>
    <row r="1329" spans="1:7" ht="17.25" customHeight="1">
      <c r="A1329" s="39"/>
      <c r="B1329" s="46" t="s">
        <v>553</v>
      </c>
      <c r="C1329" s="49"/>
      <c r="D1329" s="45"/>
      <c r="E1329" s="199"/>
      <c r="F1329" s="45"/>
      <c r="G1329" s="290">
        <v>500</v>
      </c>
    </row>
    <row r="1330" spans="1:7" ht="17.25" customHeight="1" thickBot="1">
      <c r="A1330" s="118"/>
      <c r="B1330" s="119" t="s">
        <v>239</v>
      </c>
      <c r="C1330" s="120"/>
      <c r="D1330" s="122"/>
      <c r="E1330" s="267"/>
      <c r="F1330" s="122"/>
      <c r="G1330" s="295">
        <f>(G1329/G1328)*100</f>
        <v>100</v>
      </c>
    </row>
    <row r="1331" spans="1:7" ht="36" customHeight="1">
      <c r="A1331" s="12" t="s">
        <v>156</v>
      </c>
      <c r="B1331" s="206" t="s">
        <v>374</v>
      </c>
      <c r="C1331" s="102">
        <v>1</v>
      </c>
      <c r="D1331" s="12" t="s">
        <v>157</v>
      </c>
      <c r="E1331" s="207" t="s">
        <v>190</v>
      </c>
      <c r="F1331" s="12"/>
      <c r="G1331" s="20">
        <f>SUM(G1334)</f>
        <v>14282</v>
      </c>
    </row>
    <row r="1332" spans="1:7" ht="16.5" customHeight="1">
      <c r="A1332" s="12"/>
      <c r="B1332" s="206" t="s">
        <v>553</v>
      </c>
      <c r="C1332" s="102"/>
      <c r="D1332" s="12"/>
      <c r="E1332" s="207"/>
      <c r="F1332" s="12"/>
      <c r="G1332" s="20">
        <f>SUM(G1335)</f>
        <v>9600</v>
      </c>
    </row>
    <row r="1333" spans="1:7" ht="16.5" customHeight="1">
      <c r="A1333" s="12"/>
      <c r="B1333" s="264" t="s">
        <v>239</v>
      </c>
      <c r="C1333" s="96"/>
      <c r="D1333" s="265"/>
      <c r="E1333" s="266"/>
      <c r="F1333" s="265"/>
      <c r="G1333" s="293">
        <f>(G1332/G1331)*100</f>
        <v>67.21747654390141</v>
      </c>
    </row>
    <row r="1334" spans="1:7" ht="16.5" customHeight="1">
      <c r="A1334" s="12"/>
      <c r="B1334" s="13" t="s">
        <v>375</v>
      </c>
      <c r="C1334" s="49">
        <v>1</v>
      </c>
      <c r="D1334" s="208">
        <v>1301</v>
      </c>
      <c r="E1334" s="209" t="s">
        <v>190</v>
      </c>
      <c r="F1334" s="210">
        <v>710</v>
      </c>
      <c r="G1334" s="334">
        <v>14282</v>
      </c>
    </row>
    <row r="1335" spans="1:7" ht="16.5" customHeight="1">
      <c r="A1335" s="12"/>
      <c r="B1335" s="13" t="s">
        <v>553</v>
      </c>
      <c r="C1335" s="49"/>
      <c r="D1335" s="208"/>
      <c r="E1335" s="209"/>
      <c r="F1335" s="210"/>
      <c r="G1335" s="334">
        <v>9600</v>
      </c>
    </row>
    <row r="1336" spans="1:7" ht="16.5" customHeight="1" thickBot="1">
      <c r="A1336" s="14"/>
      <c r="B1336" s="263" t="s">
        <v>239</v>
      </c>
      <c r="C1336" s="120"/>
      <c r="D1336" s="15"/>
      <c r="E1336" s="16"/>
      <c r="F1336" s="17"/>
      <c r="G1336" s="295">
        <f>(G1335/G1334)*100</f>
        <v>67.21747654390141</v>
      </c>
    </row>
    <row r="1337" spans="1:7" ht="21.75" customHeight="1">
      <c r="A1337" s="12"/>
      <c r="B1337" s="206" t="s">
        <v>171</v>
      </c>
      <c r="C1337" s="12"/>
      <c r="D1337" s="12"/>
      <c r="E1337" s="12"/>
      <c r="F1337" s="12"/>
      <c r="G1337" s="20">
        <f>SUM(G11,G152,G170,G238,G362,G486,G496,G1011,G1101,G1151,G1282,G1331)</f>
        <v>1046435</v>
      </c>
    </row>
    <row r="1338" spans="1:7" ht="21.75" customHeight="1">
      <c r="A1338" s="12"/>
      <c r="B1338" s="206" t="s">
        <v>554</v>
      </c>
      <c r="C1338" s="12"/>
      <c r="D1338" s="12"/>
      <c r="E1338" s="12"/>
      <c r="F1338" s="12"/>
      <c r="G1338" s="20">
        <f>SUM(G12,G153,G171,G239,G363,G487,G497,G1012,G1102,G1152,G1283,G1332)</f>
        <v>586139</v>
      </c>
    </row>
    <row r="1339" spans="1:7" ht="22.5" customHeight="1">
      <c r="A1339" s="302"/>
      <c r="B1339" s="303" t="s">
        <v>376</v>
      </c>
      <c r="C1339" s="302"/>
      <c r="D1339" s="302"/>
      <c r="E1339" s="302"/>
      <c r="F1339" s="302"/>
      <c r="G1339" s="299">
        <f>(G1338/G1337)*100</f>
        <v>56.01293916965698</v>
      </c>
    </row>
    <row r="1340" spans="1:7" ht="18" customHeight="1" hidden="1" thickBot="1">
      <c r="A1340" s="5"/>
      <c r="B1340" s="6"/>
      <c r="C1340" s="7"/>
      <c r="D1340" s="8"/>
      <c r="E1340" s="7"/>
      <c r="F1340" s="7"/>
      <c r="G1340" s="9"/>
    </row>
    <row r="1341" ht="12.75">
      <c r="A1341" s="4"/>
    </row>
    <row r="1342" ht="12.75">
      <c r="A1342" s="4"/>
    </row>
    <row r="1343" ht="12.75">
      <c r="A1343" s="4"/>
    </row>
    <row r="1344" ht="12.75">
      <c r="A1344" s="4"/>
    </row>
    <row r="1345" ht="12.75">
      <c r="A1345" s="4"/>
    </row>
    <row r="1346" ht="12.75">
      <c r="A1346" s="4"/>
    </row>
    <row r="1347" ht="12.75">
      <c r="A1347" s="4"/>
    </row>
    <row r="1348" ht="12.75">
      <c r="A1348" s="4"/>
    </row>
    <row r="1349" ht="12.75">
      <c r="A1349" s="4"/>
    </row>
    <row r="1350" ht="12.75">
      <c r="A1350" s="4"/>
    </row>
    <row r="1351" ht="12.75">
      <c r="A1351" s="4"/>
    </row>
    <row r="1352" ht="12.75">
      <c r="A1352" s="4"/>
    </row>
    <row r="1353" ht="12.75">
      <c r="A1353" s="4"/>
    </row>
    <row r="1354" ht="12.75">
      <c r="A1354" s="4"/>
    </row>
    <row r="1355" ht="12.75">
      <c r="A1355" s="4"/>
    </row>
    <row r="1356" ht="12.75">
      <c r="A1356" s="4"/>
    </row>
    <row r="1357" ht="12.75">
      <c r="A1357" s="4"/>
    </row>
    <row r="1358" ht="12.75">
      <c r="A1358" s="4"/>
    </row>
    <row r="1359" ht="12.75">
      <c r="A1359" s="4"/>
    </row>
    <row r="1360" ht="12.75">
      <c r="A1360" s="4"/>
    </row>
    <row r="1361" ht="12.75">
      <c r="A1361" s="4"/>
    </row>
    <row r="1362" ht="12.75">
      <c r="A1362" s="4"/>
    </row>
    <row r="1363" ht="12.75">
      <c r="A1363" s="4"/>
    </row>
    <row r="1364" ht="12.75">
      <c r="A1364" s="4"/>
    </row>
    <row r="1365" ht="12.75">
      <c r="A1365" s="4"/>
    </row>
    <row r="1366" ht="12.75">
      <c r="A1366" s="4"/>
    </row>
    <row r="1367" ht="12.75">
      <c r="A1367" s="4"/>
    </row>
    <row r="1368" ht="12.75">
      <c r="A1368" s="4"/>
    </row>
    <row r="1369" ht="12.75">
      <c r="A1369" s="4"/>
    </row>
    <row r="1370" ht="12.75">
      <c r="A1370" s="4"/>
    </row>
    <row r="1371" ht="12.75">
      <c r="A1371" s="4"/>
    </row>
    <row r="1372" ht="12.75">
      <c r="A1372" s="4"/>
    </row>
    <row r="1373" ht="12.75">
      <c r="A1373" s="4"/>
    </row>
    <row r="1374" ht="12.75">
      <c r="A1374" s="4"/>
    </row>
  </sheetData>
  <sheetProtection/>
  <mergeCells count="15">
    <mergeCell ref="A809:A815"/>
    <mergeCell ref="A7:A9"/>
    <mergeCell ref="B7:B9"/>
    <mergeCell ref="A643:A646"/>
    <mergeCell ref="E7:E9"/>
    <mergeCell ref="A622:A640"/>
    <mergeCell ref="A1:G1"/>
    <mergeCell ref="A3:G3"/>
    <mergeCell ref="A4:G4"/>
    <mergeCell ref="A5:G5"/>
    <mergeCell ref="A2:G2"/>
    <mergeCell ref="G7:G9"/>
    <mergeCell ref="C7:C9"/>
    <mergeCell ref="D7:D9"/>
    <mergeCell ref="F7:F9"/>
  </mergeCells>
  <printOptions/>
  <pageMargins left="0.1968503937007874" right="0.1968503937007874" top="0.1968503937007874" bottom="0.3937007874015748" header="0.1968503937007874" footer="0.1968503937007874"/>
  <pageSetup horizontalDpi="600" verticalDpi="600" orientation="portrait" paperSize="9" scale="72" r:id="rId2"/>
  <headerFooter alignWithMargins="0">
    <oddFooter>&amp;CСтраница &amp;P&amp;R&amp;F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 of Protvino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 G.I.</dc:creator>
  <cp:keywords/>
  <dc:description/>
  <cp:lastModifiedBy>222</cp:lastModifiedBy>
  <cp:lastPrinted>2013-10-15T17:02:07Z</cp:lastPrinted>
  <dcterms:created xsi:type="dcterms:W3CDTF">2011-08-26T04:56:09Z</dcterms:created>
  <dcterms:modified xsi:type="dcterms:W3CDTF">2013-10-24T05:03:01Z</dcterms:modified>
  <cp:category/>
  <cp:version/>
  <cp:contentType/>
  <cp:contentStatus/>
</cp:coreProperties>
</file>