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90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<sst xmlns="http://schemas.openxmlformats.org/spreadsheetml/2006/main" count="3153" uniqueCount="764">
  <si>
    <t>муниципального образования "Городской округ Протвино"</t>
  </si>
  <si>
    <t>№№ п/п</t>
  </si>
  <si>
    <t>Направление расходования средств</t>
  </si>
  <si>
    <t>РзПз</t>
  </si>
  <si>
    <t>ЦСР</t>
  </si>
  <si>
    <t>ВР</t>
  </si>
  <si>
    <t>в том числе:</t>
  </si>
  <si>
    <t>1.1.</t>
  </si>
  <si>
    <t>из них:</t>
  </si>
  <si>
    <t>1.1.1.</t>
  </si>
  <si>
    <t xml:space="preserve">002 00 00 </t>
  </si>
  <si>
    <t>1.1.1.1</t>
  </si>
  <si>
    <t xml:space="preserve">002 04 00 </t>
  </si>
  <si>
    <t>1.1.1.2</t>
  </si>
  <si>
    <t>1.1.2.</t>
  </si>
  <si>
    <t>1.1.3.</t>
  </si>
  <si>
    <t>1.1.4.</t>
  </si>
  <si>
    <t>1.1.5.</t>
  </si>
  <si>
    <t>1.1.6.</t>
  </si>
  <si>
    <t>002 04 00</t>
  </si>
  <si>
    <t>1.1.7.</t>
  </si>
  <si>
    <t>1.1.8.</t>
  </si>
  <si>
    <t>1.2.</t>
  </si>
  <si>
    <t xml:space="preserve">070 05 00 </t>
  </si>
  <si>
    <t>1.3.</t>
  </si>
  <si>
    <t xml:space="preserve">090 02 00 </t>
  </si>
  <si>
    <t>1.4.</t>
  </si>
  <si>
    <t xml:space="preserve">002 99 00 </t>
  </si>
  <si>
    <t>1.5.</t>
  </si>
  <si>
    <t>795 01 01</t>
  </si>
  <si>
    <t>002 86 00</t>
  </si>
  <si>
    <t>001</t>
  </si>
  <si>
    <t>2.1.</t>
  </si>
  <si>
    <t>209 01 00</t>
  </si>
  <si>
    <t>2.2.</t>
  </si>
  <si>
    <t>3.1.</t>
  </si>
  <si>
    <t>3.1.1.</t>
  </si>
  <si>
    <t>3.2.</t>
  </si>
  <si>
    <t>247 00 00</t>
  </si>
  <si>
    <t>3.2.3.</t>
  </si>
  <si>
    <t>795 03 02</t>
  </si>
  <si>
    <t>4.1.</t>
  </si>
  <si>
    <t>292 00 00</t>
  </si>
  <si>
    <t>292 02 00</t>
  </si>
  <si>
    <t>4.2.</t>
  </si>
  <si>
    <t>317 00 00</t>
  </si>
  <si>
    <t>317 01 00</t>
  </si>
  <si>
    <t xml:space="preserve"> 4.3.</t>
  </si>
  <si>
    <t>4.3.1.</t>
  </si>
  <si>
    <t>315 01 00</t>
  </si>
  <si>
    <t>795 00 00</t>
  </si>
  <si>
    <t>4.4.</t>
  </si>
  <si>
    <t>4.4.1.</t>
  </si>
  <si>
    <t>340 00 00</t>
  </si>
  <si>
    <t>340 00 01</t>
  </si>
  <si>
    <t>4.4.2.</t>
  </si>
  <si>
    <t>338 00 00</t>
  </si>
  <si>
    <t>338 00 01</t>
  </si>
  <si>
    <t>4.4.3.</t>
  </si>
  <si>
    <t>340 03 00</t>
  </si>
  <si>
    <t>4.4.5.</t>
  </si>
  <si>
    <t>4.4.6.</t>
  </si>
  <si>
    <t>5.1.</t>
  </si>
  <si>
    <t>350 00 00</t>
  </si>
  <si>
    <t>350 03 00</t>
  </si>
  <si>
    <t>5.2.</t>
  </si>
  <si>
    <t>600 00 00</t>
  </si>
  <si>
    <t>5.2.1.</t>
  </si>
  <si>
    <t>600 05 00</t>
  </si>
  <si>
    <t>5.2.2.</t>
  </si>
  <si>
    <t>600 01 00</t>
  </si>
  <si>
    <t>5.2.3.</t>
  </si>
  <si>
    <t>600 04 00</t>
  </si>
  <si>
    <t>5.2.4.</t>
  </si>
  <si>
    <t>600 02 00</t>
  </si>
  <si>
    <t>5.2.5.</t>
  </si>
  <si>
    <t>5.2.6.</t>
  </si>
  <si>
    <t>5.2.7.</t>
  </si>
  <si>
    <t>5.2.8.</t>
  </si>
  <si>
    <t>5.3.</t>
  </si>
  <si>
    <t>351 00 00</t>
  </si>
  <si>
    <t xml:space="preserve">001 </t>
  </si>
  <si>
    <t>410 00 00</t>
  </si>
  <si>
    <t>410 01 00</t>
  </si>
  <si>
    <t>7.1.1.</t>
  </si>
  <si>
    <t>7.1.1.1</t>
  </si>
  <si>
    <t>420 99 00</t>
  </si>
  <si>
    <t>7.1.1.4.</t>
  </si>
  <si>
    <t>420 00 13</t>
  </si>
  <si>
    <t>612,       622</t>
  </si>
  <si>
    <t>7.1.2.</t>
  </si>
  <si>
    <t>421 99 00</t>
  </si>
  <si>
    <t>7.1.3.</t>
  </si>
  <si>
    <t xml:space="preserve">423 99 00 </t>
  </si>
  <si>
    <t>423 99 00</t>
  </si>
  <si>
    <t>7.1.4.</t>
  </si>
  <si>
    <t>452 99 00</t>
  </si>
  <si>
    <t>7.1.5.</t>
  </si>
  <si>
    <t> 001</t>
  </si>
  <si>
    <t> 0709</t>
  </si>
  <si>
    <t> 244</t>
  </si>
  <si>
    <t>7.1.6.</t>
  </si>
  <si>
    <t>612, 622</t>
  </si>
  <si>
    <t>795 07 00</t>
  </si>
  <si>
    <t>7.2.</t>
  </si>
  <si>
    <t>7.2.1.</t>
  </si>
  <si>
    <t>7.2.1.1.</t>
  </si>
  <si>
    <t xml:space="preserve">431 99 00 </t>
  </si>
  <si>
    <t>7.2.1.2.</t>
  </si>
  <si>
    <t>7.2.1.3.</t>
  </si>
  <si>
    <t xml:space="preserve">431 01 00 </t>
  </si>
  <si>
    <t>7.2.1.4.</t>
  </si>
  <si>
    <t>431 99 00</t>
  </si>
  <si>
    <t>7.3.</t>
  </si>
  <si>
    <t>423 00 00</t>
  </si>
  <si>
    <t> 7.3.1.</t>
  </si>
  <si>
    <t>7.3.2.</t>
  </si>
  <si>
    <t>795 08 00</t>
  </si>
  <si>
    <t>7.4.</t>
  </si>
  <si>
    <t>7.4.2.</t>
  </si>
  <si>
    <t xml:space="preserve">  8.1.</t>
  </si>
  <si>
    <t>440 00 00</t>
  </si>
  <si>
    <t>8.1.1.</t>
  </si>
  <si>
    <t>440 99 00</t>
  </si>
  <si>
    <t>8.1.2.</t>
  </si>
  <si>
    <t>441 00 00</t>
  </si>
  <si>
    <t>441 99 00</t>
  </si>
  <si>
    <t>8.1.3.</t>
  </si>
  <si>
    <t>442 00 00</t>
  </si>
  <si>
    <t>442 99 00</t>
  </si>
  <si>
    <t>8.2.</t>
  </si>
  <si>
    <t>440 01 00</t>
  </si>
  <si>
    <t xml:space="preserve">  9.1.</t>
  </si>
  <si>
    <t>9.2.</t>
  </si>
  <si>
    <t>9.3.</t>
  </si>
  <si>
    <t>10.1.</t>
  </si>
  <si>
    <t xml:space="preserve">490 00 00 </t>
  </si>
  <si>
    <t>10.2.</t>
  </si>
  <si>
    <t>10.3.</t>
  </si>
  <si>
    <t>10.4.</t>
  </si>
  <si>
    <t>10.5.</t>
  </si>
  <si>
    <t>10.8.</t>
  </si>
  <si>
    <t>505 86 00</t>
  </si>
  <si>
    <t>10.9.</t>
  </si>
  <si>
    <t>11.1.</t>
  </si>
  <si>
    <t>487 97 00</t>
  </si>
  <si>
    <t>11.2.</t>
  </si>
  <si>
    <t>482  99 00</t>
  </si>
  <si>
    <t>482 99 00</t>
  </si>
  <si>
    <t>11.3.</t>
  </si>
  <si>
    <t>065 03 00</t>
  </si>
  <si>
    <t xml:space="preserve">ИТОГО РАСХОДОВ: </t>
  </si>
  <si>
    <t>7.1</t>
  </si>
  <si>
    <t>0100</t>
  </si>
  <si>
    <t>0700</t>
  </si>
  <si>
    <t>0701</t>
  </si>
  <si>
    <t xml:space="preserve">   7.1.1.2</t>
  </si>
  <si>
    <t xml:space="preserve">   7.1.1.3</t>
  </si>
  <si>
    <t>0702</t>
  </si>
  <si>
    <t xml:space="preserve">421 00 13 </t>
  </si>
  <si>
    <t>421 00 13</t>
  </si>
  <si>
    <t>0709</t>
  </si>
  <si>
    <t>7.1.4.1</t>
  </si>
  <si>
    <t>0705</t>
  </si>
  <si>
    <t>0707</t>
  </si>
  <si>
    <t>1004</t>
  </si>
  <si>
    <t>0104</t>
  </si>
  <si>
    <t>0113</t>
  </si>
  <si>
    <t>0412</t>
  </si>
  <si>
    <t>0200</t>
  </si>
  <si>
    <t>0204</t>
  </si>
  <si>
    <t>0300</t>
  </si>
  <si>
    <t>0309</t>
  </si>
  <si>
    <t>795 03 06</t>
  </si>
  <si>
    <t>795 03 03</t>
  </si>
  <si>
    <t>795 03 04</t>
  </si>
  <si>
    <t>795 03 05</t>
  </si>
  <si>
    <t>3.1.1.1</t>
  </si>
  <si>
    <t>3.1.1.2</t>
  </si>
  <si>
    <t>3.1.1.3</t>
  </si>
  <si>
    <t>3.1.1.4</t>
  </si>
  <si>
    <t>0314</t>
  </si>
  <si>
    <t>795 03 10</t>
  </si>
  <si>
    <t>3.2.1.</t>
  </si>
  <si>
    <t>3.2.2</t>
  </si>
  <si>
    <t>436 00 13</t>
  </si>
  <si>
    <t>5.3.1.</t>
  </si>
  <si>
    <t>7.1.5.1</t>
  </si>
  <si>
    <t>7.1.5.2</t>
  </si>
  <si>
    <t>795 07 22</t>
  </si>
  <si>
    <t>7.1.5.3</t>
  </si>
  <si>
    <t>795 07 17</t>
  </si>
  <si>
    <t>7.1.5.4</t>
  </si>
  <si>
    <t>420 07 07</t>
  </si>
  <si>
    <t>7.1.7.</t>
  </si>
  <si>
    <t>7.1.5.5</t>
  </si>
  <si>
    <t>795 07 43</t>
  </si>
  <si>
    <t>3.2.2.1</t>
  </si>
  <si>
    <t>7.1.3.1</t>
  </si>
  <si>
    <t>0409</t>
  </si>
  <si>
    <t>0408</t>
  </si>
  <si>
    <t xml:space="preserve"> 5.1.1.</t>
  </si>
  <si>
    <t>0501</t>
  </si>
  <si>
    <t>5.1.4.</t>
  </si>
  <si>
    <t>0503</t>
  </si>
  <si>
    <t>0502</t>
  </si>
  <si>
    <t>6.1.</t>
  </si>
  <si>
    <t>6.2.</t>
  </si>
  <si>
    <t>0603</t>
  </si>
  <si>
    <t xml:space="preserve"> 7.3.3</t>
  </si>
  <si>
    <t>0800</t>
  </si>
  <si>
    <t>0801</t>
  </si>
  <si>
    <t>10.6.</t>
  </si>
  <si>
    <t>10.6.1.</t>
  </si>
  <si>
    <t>7.3.1.1.</t>
  </si>
  <si>
    <t>0900</t>
  </si>
  <si>
    <t>0902</t>
  </si>
  <si>
    <t>10.7.</t>
  </si>
  <si>
    <t>1100</t>
  </si>
  <si>
    <t>1003</t>
  </si>
  <si>
    <t>0103</t>
  </si>
  <si>
    <t>0111</t>
  </si>
  <si>
    <t>795 08 02</t>
  </si>
  <si>
    <t>795 08 03</t>
  </si>
  <si>
    <t xml:space="preserve"> 8.3.</t>
  </si>
  <si>
    <t>8.3.1.</t>
  </si>
  <si>
    <t>8.3.2.</t>
  </si>
  <si>
    <t>Мин-во                                                          вед- во</t>
  </si>
  <si>
    <t>0400</t>
  </si>
  <si>
    <t>0407</t>
  </si>
  <si>
    <t>0500</t>
  </si>
  <si>
    <t>7.1.2.2.</t>
  </si>
  <si>
    <t>7.1.2.1.</t>
  </si>
  <si>
    <t xml:space="preserve">   7.1.2.3.</t>
  </si>
  <si>
    <t xml:space="preserve">   7.1.2.4.</t>
  </si>
  <si>
    <t>7.1.2.5.</t>
  </si>
  <si>
    <t>7.2.1.5.</t>
  </si>
  <si>
    <t>7.4.1.</t>
  </si>
  <si>
    <t>612 622</t>
  </si>
  <si>
    <t>7.4.2.1.</t>
  </si>
  <si>
    <t>7.4.2.2.</t>
  </si>
  <si>
    <t>11.4.</t>
  </si>
  <si>
    <t>0203</t>
  </si>
  <si>
    <t>0107</t>
  </si>
  <si>
    <t>0106</t>
  </si>
  <si>
    <t>612
622</t>
  </si>
  <si>
    <t>1.1.1.3.</t>
  </si>
  <si>
    <t>7.1.8.</t>
  </si>
  <si>
    <t>420 00 00</t>
  </si>
  <si>
    <t xml:space="preserve">Всего расходов </t>
  </si>
  <si>
    <t>795 05 31</t>
  </si>
  <si>
    <t>795 03 00</t>
  </si>
  <si>
    <t>795 04 90</t>
  </si>
  <si>
    <t>794 04 91</t>
  </si>
  <si>
    <t>795 08 73</t>
  </si>
  <si>
    <t>795 08 74</t>
  </si>
  <si>
    <t>795 11 00</t>
  </si>
  <si>
    <t>795 11 71</t>
  </si>
  <si>
    <t>795 11 72</t>
  </si>
  <si>
    <t>795 11 20</t>
  </si>
  <si>
    <t>795 05 32</t>
  </si>
  <si>
    <t>795 05 30</t>
  </si>
  <si>
    <t>795 05 30
351 00 00</t>
  </si>
  <si>
    <t>795 01 10</t>
  </si>
  <si>
    <t>795 01 16</t>
  </si>
  <si>
    <t>795 77 00</t>
  </si>
  <si>
    <t>795 77 01</t>
  </si>
  <si>
    <t>795 09 01</t>
  </si>
  <si>
    <t>795 10 30</t>
  </si>
  <si>
    <t>795 10 31</t>
  </si>
  <si>
    <t>795 10 40</t>
  </si>
  <si>
    <t>795 10 41</t>
  </si>
  <si>
    <t>795 10 50</t>
  </si>
  <si>
    <t>795 10 51</t>
  </si>
  <si>
    <t>795 01 00</t>
  </si>
  <si>
    <t>795 01 02</t>
  </si>
  <si>
    <t>795 03 11</t>
  </si>
  <si>
    <t xml:space="preserve"> 7.3.3.1</t>
  </si>
  <si>
    <t xml:space="preserve"> 7.3.3.2</t>
  </si>
  <si>
    <t xml:space="preserve"> 11.4.1</t>
  </si>
  <si>
    <t>(тыс.руб.)</t>
  </si>
  <si>
    <t>1.1.9.</t>
  </si>
  <si>
    <t>9.4.</t>
  </si>
  <si>
    <t>4.3.2.</t>
  </si>
  <si>
    <t>7.1.2.6.</t>
  </si>
  <si>
    <t>7.1.2.7.</t>
  </si>
  <si>
    <t>7.1.2.8.</t>
  </si>
  <si>
    <t>9.5.</t>
  </si>
  <si>
    <t>ИСПОЛНЕНИЕ</t>
  </si>
  <si>
    <t xml:space="preserve">РАСХОДНОЙ ЧАСТИ БЮДЖЕТА </t>
  </si>
  <si>
    <t>ОБЩЕГОСУДАРСТВЕННЫЕ  ВОПРОСЫ - план</t>
  </si>
  <si>
    <t>% исполнения к году</t>
  </si>
  <si>
    <t>Функционирование Правительства РФ, высших органов исполнительной власти, субъектов РФ, местных Администраций - план</t>
  </si>
  <si>
    <t>Функционирование органов местного самоуправления-план</t>
  </si>
  <si>
    <t xml:space="preserve"> Содержание Администрации - план</t>
  </si>
  <si>
    <t>Содержание Совета депутатов - план</t>
  </si>
  <si>
    <t>Содержание Контрольно-счетной палаты - план</t>
  </si>
  <si>
    <t>Расходы за счет 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- план</t>
  </si>
  <si>
    <t>Расходы за счет субвенции на обеспечение переданных городским округам Московской области государственных полномочий по временному 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- план</t>
  </si>
  <si>
    <t>Расходы за счет субвенции бюджетам муниципальных образований Московской области на 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 - план</t>
  </si>
  <si>
    <t>Расходы на уплату членских взносов в объединения, членами которых является муниципальное образование - план</t>
  </si>
  <si>
    <t>Связь и информатика - план</t>
  </si>
  <si>
    <t>Расходы на оплату информационных услуг, оказываемых средствами массовой информации - план</t>
  </si>
  <si>
    <t>Расходы   за   счет   субвенции   на   обеспечение   организации оказания  медицинской  помощи на территории   муниципального   образования - план</t>
  </si>
  <si>
    <t>Резервный фонд Администрации - план</t>
  </si>
  <si>
    <t>Реализация государственной политики в области приватизации и управления государственной и муниципальной собственностью - план</t>
  </si>
  <si>
    <t>Расходы на проведение аттестации рабочих мест в учреждениях бюджетной сферы - план</t>
  </si>
  <si>
    <t>Расходы на обеспечение проведения выборов и референдумов - план</t>
  </si>
  <si>
    <t>Расходы на предоставление льгот организациям территориального общественного управления по решениям Совета депутатов г. Протвино - план</t>
  </si>
  <si>
    <t>НАЦИОНАЛЬНАЯ  ОБОРОНА - план</t>
  </si>
  <si>
    <t>Мобилизационная подготовка экономики - план</t>
  </si>
  <si>
    <t>Субвенция на осуществление  полномочий  по первичному воинскому учету на территориях, где отсутствуют военные комиссариаты - план</t>
  </si>
  <si>
    <t>НАЦИОНАЛЬНАЯ  БЕЗОПАСНОСТЬ И ПРАВООХРАНИТЕЛЬНАЯ ДЕЯТЕЛЬНОСТЬ - план</t>
  </si>
  <si>
    <t>Защита населения и территории от чрезвычайных ситуаций природного и техногенного характера, гражданская оборона - план</t>
  </si>
  <si>
    <t>Расходы на реализацию мероприятий муниципальной   программы «Защита населения и территории муниципального образования "Городской округ Протвино" от чрезвычайных ситуаций, пожарная безопасность, безопасность на водах на 2013-2015 годы» - план</t>
  </si>
  <si>
    <t>Проведение мероприятий по обеспечению безопасности людей на водных объектах - план</t>
  </si>
  <si>
    <t>Проведение мероприятий по гражданской защите, защите населения и территории городского округа от чрезвычайных ситуаций природного и техногенного характера - план</t>
  </si>
  <si>
    <t>Проведение мероприятий аварийно-спасательного характера - план</t>
  </si>
  <si>
    <t>Проведение мероприятий по предупреждению и ликвидации чрезвычайных ситуаций в границах городского округа Протвино - план</t>
  </si>
  <si>
    <t>Другие вопросы в области национальной безопасности и правоохранительной деятельности - план</t>
  </si>
  <si>
    <t>Расходы на проведение мероприятий по предупреждению   терроризма  и   экстремизма, а  также   минимизации последствий     терроризма   и   экстремизма - план</t>
  </si>
  <si>
    <t>Расходы на реализацию мероприятий муниципальной  программы «Защита населения и территории муниципального образования "Городской округ Протвино" от чрезвычайных ситуаций, пожарная безопасность, безопасность на водах на 2013-2015 годы» - план</t>
  </si>
  <si>
    <t>Обеспечение первичных  мер  пожарной   безопасности  в   организациях  и   границах  территории  городского  округа - план</t>
  </si>
  <si>
    <t>Расходы на реализацию мероприятий муниципальной  программы «Профилактика преступлений и иных правонарушений  в городском округе Протвино на 2011-2015 годы» - план</t>
  </si>
  <si>
    <t>НАЦИОНАЛЬНАЯ  ЭКОНОМИКА - план</t>
  </si>
  <si>
    <t>Лесное хозяйство - план</t>
  </si>
  <si>
    <t>Транспорт - план</t>
  </si>
  <si>
    <t xml:space="preserve"> Расходы на создание условий для предоставления транспортных услуг населению и организация транспортного обслуживания населения в границах городского округа - план</t>
  </si>
  <si>
    <t>Дорожное хозяйство - план</t>
  </si>
  <si>
    <t>Муниципальный дорожный фонд - план</t>
  </si>
  <si>
    <t>Расходы в рамках муниципальной  программы "Обеспечение безопасности дорожного движения на территории городского округа Протвино в 2013-2015 годах" - план</t>
  </si>
  <si>
    <t xml:space="preserve"> Погашение  задолженности перед МУАТП «КВАР» по "Муниципальной целевой Программе по благоустройству городского округа Протвино на 2008-2010г.г.", выполненной под отлагательные условия - план</t>
  </si>
  <si>
    <t>Другие вопросы в области национальной экономики - план</t>
  </si>
  <si>
    <t>Реализация муниципальных функций в области национальной экономики - план</t>
  </si>
  <si>
    <t xml:space="preserve"> Расходы на транспортировку в морг умерших, не имеющих супруга, близких и иных родственников, а также умерших других категорий для производства судебно-медицинской экспертизы - план</t>
  </si>
  <si>
    <t>Мероприятия в области строительства, архитектуры и градостроительства - план</t>
  </si>
  <si>
    <t xml:space="preserve">   Расходы на подготовку проектов местных нормативов градостроительного проектирования, подготовка  документации по планировке территории на основании документов территориального планирования городского округа и т.д. - план</t>
  </si>
  <si>
    <t>Мероприятия   по   землеустройству   и  землепользованию - план</t>
  </si>
  <si>
    <t>Формирование землеустроительных дел, межевание земель и постановка на кадастровый учет земельных участков, занятых объектами муниципальной собственности - план</t>
  </si>
  <si>
    <t>Проведение работ по формированию земельных участков, занятых многоквартирными домами по заявлению граждан  и прочие расходы - план</t>
  </si>
  <si>
    <t>Обеспечение земельными участками многодетных семей (расходы на проектные работы, на планировку территории,  на межевание и постановку  на государственный кадастровый учет земельных участков) - план</t>
  </si>
  <si>
    <t>Расходы на реализацию мероприятий муниципальной  программы «Развитие малого и среднего предпринимательства в городском округе Протвино на 2013-2017 годы» - план</t>
  </si>
  <si>
    <t>- субсидии юридическим лицам и физическим лицам-производителям товаров, работ, услуг - план</t>
  </si>
  <si>
    <t>Расходы местного бюджета, направленные на экспертизу  и составление  проектно - сметной документации для учреждений бюджетной сферы - план</t>
  </si>
  <si>
    <t>ЖИЛИЩНО-КОММУНАЛЬНОЕ ХОЗЯЙСТВО - план</t>
  </si>
  <si>
    <t>Жилищное хозяйство - план</t>
  </si>
  <si>
    <t>Ремонт жилых помещений для предоставления квартир отдельным категориям граждан в соответствии с действующим законодательством - план</t>
  </si>
  <si>
    <t>Установка приборов учета в многоквартирных домах - план</t>
  </si>
  <si>
    <t>Благоустройство - план</t>
  </si>
  <si>
    <t>Расходы на организацию благоустройства и озеленения территории городского округа - план</t>
  </si>
  <si>
    <t>Расходы на организацию освещения улиц и эксплуатацию сетей уличного освещения - план</t>
  </si>
  <si>
    <t>Расходы на содержание мест захоронения - план</t>
  </si>
  <si>
    <t>Содержание и ремонт внутриквартальных дорог - план</t>
  </si>
  <si>
    <t xml:space="preserve">Расходы  на отлов и стерилизацию бродячих животных - план </t>
  </si>
  <si>
    <t xml:space="preserve">Расходы на содержание зоны отдыха - план </t>
  </si>
  <si>
    <t>Погашение    задолженности  по "Муниципальной целевой Программе по благоустройству городского округа Протвино на 2008-2010гг" (МУП "ЖКХ"), выполненной под отлагательные условия - план</t>
  </si>
  <si>
    <t xml:space="preserve">Санитарное содержание территории мемориала "Рубеж обороны" - план </t>
  </si>
  <si>
    <t xml:space="preserve">Коммунальное хозяйство - план </t>
  </si>
  <si>
    <t>Погашение  задолженности перед ОАО «ПРОТЭП» за выполненные работы в соответствии с Постановлением Правительства Московской области от 30.07.2008 г №615/28 «О дополнительных мерах по подготовке жилищно-коммунального хозяйства к осенне-зимнему периоду 2008/2009 г.г.»  и  "Муниципальной  целевой программе по благоустройству городского округа Протвино на  2008-2010 гг", выполненной под отлагательные условия - план</t>
  </si>
  <si>
    <t>ОХРАНА ОКРУЖАЮЩЕЙ ПРИРОДНОЙ СРЕДЫ  И ПРИРОДНЫХ  РЕСУРСОВ - план</t>
  </si>
  <si>
    <t>ОБРАЗОВАНИЕ - план</t>
  </si>
  <si>
    <r>
      <t xml:space="preserve">ОБРАЗОВАНИЕ </t>
    </r>
    <r>
      <rPr>
        <sz val="12"/>
        <rFont val="Arial"/>
        <family val="2"/>
      </rPr>
      <t>(образовательные учреждения и мероприятия без учета подразделов "Молодежная политика", «Учреждения дополнительного образования сферы культуры», «Учреждения дополнительного образования сферы физической культуры испорта)-план</t>
    </r>
  </si>
  <si>
    <t>Дошкольное  образование - план</t>
  </si>
  <si>
    <t>Расходы на обеспечение деятельности (оказание услуг) муниципальными учреждениями - план</t>
  </si>
  <si>
    <t>- субсидии бюджетным учреждениям - план</t>
  </si>
  <si>
    <t>Расходы на проезд к месту работы и обратно отдельных категорий иногородних  работников муниципальных дошкольных образовательных учреждений - план</t>
  </si>
  <si>
    <t xml:space="preserve">- субсидии бюджетным учреждениям - план </t>
  </si>
  <si>
    <t xml:space="preserve">- субсидии автономным учреждениям - план </t>
  </si>
  <si>
    <t>Расходы за счет 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- план</t>
  </si>
  <si>
    <t>оплату труда административно-управленческого, учебно-вспомогательного  персонала - план</t>
  </si>
  <si>
    <t>приобретение учебников и учебных пособий, средств обучения, игр, игрушек - план</t>
  </si>
  <si>
    <t>Расходы на питание детей-инвалидов, детей-сирот и детей, оставшихся без попечения родителей, детей с туберкулезной интоксикацией, а также находящихся в трудной жизненной ситуации, обучающихся в муниципальных дошкольных образовательных учреждениях - план</t>
  </si>
  <si>
    <t>-  субсидии бюджетным (автономным) учреждениям на иные цели - план</t>
  </si>
  <si>
    <t>Школы средние - план</t>
  </si>
  <si>
    <t xml:space="preserve"> - субсидии бюджетным учреждениям - план</t>
  </si>
  <si>
    <t>Расходы на проезд к месту учебы и обратно отдельных категорий обучающихся в муниципальных образовательных учреждениях - план</t>
  </si>
  <si>
    <t xml:space="preserve"> -субсидии бюджетным учреждениям - план</t>
  </si>
  <si>
    <t>оплату труда административно-управленческого, учебно-вспомогательного и обслуживающего персонала - план</t>
  </si>
  <si>
    <t>Расходы за счет 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 - план</t>
  </si>
  <si>
    <t>Расходы на проведение текущего ремонта объектов уличного освещения на территории муниципального бюджетного общеобразовательного учреждения «Гимназия» - план</t>
  </si>
  <si>
    <t>- субсидия бюджетным учреждениям на иные цели - план</t>
  </si>
  <si>
    <t>Расходы на мероприятия по проведению текущего ремонта спортивного зала муниципального бюджетного общеобразовательного учреждения «Гимназия» - план</t>
  </si>
  <si>
    <t>Расходы на проведение ремонта дорожного полотна на территории муниципальных образовательных учреждений города - план</t>
  </si>
  <si>
    <t>- субсидия бюджетным (автономным) учреждениям на иные цели - план</t>
  </si>
  <si>
    <t>Учреждения по внешкольной работе с детьми-план</t>
  </si>
  <si>
    <t>Расходы на содержание МБУ "Централизованная бухгалтерия учреждений образования городского округа Протвино" - план</t>
  </si>
  <si>
    <t>Расходы на участие школьников в спартакиадах - план</t>
  </si>
  <si>
    <t>Расходы на мероприятия по организации отдыха детей в каникулярное время - план</t>
  </si>
  <si>
    <t>Профессиональная подготовка, переподготовка и повышение квалификации - план</t>
  </si>
  <si>
    <t>Устранение нарушений по предписаниям надзорных органов, связанных с противопожарной безопасностью и антитеррористической   защищенностью   учреждений - план</t>
  </si>
  <si>
    <t>Другие вопросы в области образования - план</t>
  </si>
  <si>
    <t xml:space="preserve">Расходы на проведение обязательных профилактических медосмотров педагогических работников - план </t>
  </si>
  <si>
    <t>Расходы на обеспечение деятельности (оказание услуг) вводимых в эксплуатацию в 2014 году муниципальных дошкольных образовательных учреждений - план</t>
  </si>
  <si>
    <t>МОЛОДЕЖНАЯ ПОЛИТИКА - план</t>
  </si>
  <si>
    <t>Расходы  на организацию и осуществление мероприятий по работе с детьми и молодежью за счет средств местного бюджета - план</t>
  </si>
  <si>
    <t>Организация и осуществление мероприятий по работе с детьми и молодежью (фонд оплаты труда с начислениями, материальные затраты) - план</t>
  </si>
  <si>
    <t>Расходы на военно-патриотическое воспитание молодежи в рамках муниципальной программы "Гражданское и патриотическое воспитание граждан г.Протвино на 2011-2015г.г." - план</t>
  </si>
  <si>
    <t>Расходы по компенсации льгот, предоставленных решением Совета депутатов - план</t>
  </si>
  <si>
    <t>Устранение нарушений по предписаниям надзорных органов, связанных с противопожарной безопасностью и  антитеррористической   защищенностью   учреждений - план</t>
  </si>
  <si>
    <t xml:space="preserve"> - субсидии бюджетным учреждениям на иные цели - план</t>
  </si>
  <si>
    <t xml:space="preserve">УЧРЕЖДЕНИЯ  ДОПОЛНИТЕЛЬНОГО  ОБРАЗОВАНИЯ  СФЕРЫ      КУЛЬТУРЫ - план </t>
  </si>
  <si>
    <t>Учреждения дополнительного образования-план</t>
  </si>
  <si>
    <t>Муниципальная  программа "Развитие культуры города Протвино на 2013-2015 годы" - план</t>
  </si>
  <si>
    <t>Устранение нарушений по предписаниям надзорных органов, связанных  с  противопожарной  безопасностью  и антитеррористической  защищенностью  учреждений - план</t>
  </si>
  <si>
    <t xml:space="preserve"> -субсидии  бюджетным учреждениям на иные цели - план</t>
  </si>
  <si>
    <t>Расходы на проведение обязательных профилактических медосмотров  работников дополнительного образования - план</t>
  </si>
  <si>
    <t>УЧРЕЖДЕНИЯ ДОПОЛНИТЕЛЬНОГО ОБРАЗОВАНИЯ СФЕРЫ ФИЗИЧЕСКОЙ КУЛЬТУРЫ И СПОРТА - план</t>
  </si>
  <si>
    <t>Учреждения дополнительного образования - план</t>
  </si>
  <si>
    <t>Муниципальная  программа "Развитие физической культуры и спорта в городе Протвино на 2013-2015 годы" - план</t>
  </si>
  <si>
    <t xml:space="preserve"> - субсидии бюджетным и автономным учреждениям на иные цели - план</t>
  </si>
  <si>
    <t xml:space="preserve">Расходы на проведение обязательных профилактических медосмотров  работников дополнительного образования - план </t>
  </si>
  <si>
    <t>КУЛЬТУРА - план</t>
  </si>
  <si>
    <t>Учреждения культуры - план</t>
  </si>
  <si>
    <t xml:space="preserve"> Дворцы  и  дома  культуры,  другие  учреждения  культуры - план</t>
  </si>
  <si>
    <t xml:space="preserve"> содержание фонтана - план</t>
  </si>
  <si>
    <t>Музеи и постоянные выставки - план</t>
  </si>
  <si>
    <t>Библиотеки - план</t>
  </si>
  <si>
    <t>Расходы на проведение мероприятий культуры - план</t>
  </si>
  <si>
    <t>Комплектование книжного фонда - план</t>
  </si>
  <si>
    <t>Устранение нарушений по предписаниям надзорных органов,  связанных  с  противопожарной безопасностью  и антитеррористической  защищенностью  учреждений - план</t>
  </si>
  <si>
    <t xml:space="preserve"> - субсидии на иные цели - план</t>
  </si>
  <si>
    <t xml:space="preserve">ЗДРАВООХРАНЕНИЕ - план </t>
  </si>
  <si>
    <t>Расходы за счет субвенции на организацию оказания медицинской помощи на территории муниципального образования - план</t>
  </si>
  <si>
    <t>Субвенция на социальную поддержку беременных женщин, кормящих матерей, детей в возрасте до трех лет - план</t>
  </si>
  <si>
    <t xml:space="preserve">Субвенция на социальную поддержку  детей-сирот и детей, оставшихся без попечения родителей, находящихся в лечебно-профилактических учреждениях - план </t>
  </si>
  <si>
    <t xml:space="preserve"> - субсидии бюджетным учреждения учреждениям на иные цели - план</t>
  </si>
  <si>
    <t>СОЦИАЛЬНАЯ ПОЛИТИКА - план</t>
  </si>
  <si>
    <t>Пенсионное обеспечение - план</t>
  </si>
  <si>
    <t>на 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 - план</t>
  </si>
  <si>
    <t>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 - план</t>
  </si>
  <si>
    <t xml:space="preserve">Обеспечение жильем молодых семей - план </t>
  </si>
  <si>
    <t>Оказание материальной помощи ветеранам и участникам Великой отечественной войны, труженикам трудового фронта, пенсионерам служб органов внутренних дел и их вдовам, в честь профессиональных и государственных праздников - план</t>
  </si>
  <si>
    <t>ФИЗИЧЕСКАЯ КУЛЬТУРА И СПОРТ - план</t>
  </si>
  <si>
    <t>Содержание учреждений физкультуры - план</t>
  </si>
  <si>
    <t>Содержание учреждений спорта высших достижений - план</t>
  </si>
  <si>
    <t>Муниципальная программа "Развитие физической культуры и спорта в городе Протвино на 2013-2015 годы" - план</t>
  </si>
  <si>
    <t xml:space="preserve"> - субсидии автономным учреждениям на иные цели-план</t>
  </si>
  <si>
    <t xml:space="preserve"> - обслуживание муниципального долга - план</t>
  </si>
  <si>
    <t>% ИСПОЛНЕНИЯ К ГОДУ</t>
  </si>
  <si>
    <t>оплату труда педагогических работников и младших воспитателей - план</t>
  </si>
  <si>
    <t>Расходы за счет 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 - план</t>
  </si>
  <si>
    <t>612,
622</t>
  </si>
  <si>
    <t>субсидия бюджетным учреждениям на иные цели - план</t>
  </si>
  <si>
    <t>Расходы на защиту персональных данных  в муниципальных образовательных учреждениях - план</t>
  </si>
  <si>
    <t>Расходы на реализацию мероприятий муниципальной программы "Развитие системы образования  г.Протвино на 2011-2015гг" - план</t>
  </si>
  <si>
    <t>7.1.2.11.</t>
  </si>
  <si>
    <t>субсидии бюдетным учреждениям на иные цели - план</t>
  </si>
  <si>
    <t>612</t>
  </si>
  <si>
    <t>Расходы на проведение аттестационных испытаний на соответствие требованиям по безопасности и информации информационной системы персональных данных "РЦОИ Протвино" - план</t>
  </si>
  <si>
    <t>7.1.2.10.</t>
  </si>
  <si>
    <t>Расходы 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  в муниципальных      общеобразовательных          организациях - план</t>
  </si>
  <si>
    <t>Субсидии бюджетам муниципальных образований Московской области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организациях, в соответствии с государственной программой Московской области  «Образование Подмосковья» на 2014-2018 годы - план</t>
  </si>
  <si>
    <t>7.1.2.9.</t>
  </si>
  <si>
    <t xml:space="preserve"> - субсидии бюджетным учреждениям на иные цели-план</t>
  </si>
  <si>
    <t>софинансирование расходов за счет средств местного бюджета - план</t>
  </si>
  <si>
    <t>- субсидии бюджетным учреждениям на иные цели-план</t>
  </si>
  <si>
    <t xml:space="preserve">421 99 00 </t>
  </si>
  <si>
    <t>610</t>
  </si>
  <si>
    <t xml:space="preserve">612 </t>
  </si>
  <si>
    <t>032 62 20</t>
  </si>
  <si>
    <t xml:space="preserve"> на оплату труда педагогических работников, включая расходы на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 - план
</t>
  </si>
  <si>
    <t xml:space="preserve">Расходы за счет 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 - план
</t>
  </si>
  <si>
    <t>7.1.1.5.</t>
  </si>
  <si>
    <t xml:space="preserve"> бюджетные инвестиции  в объекты капитального строительства муниципальной собственности - план </t>
  </si>
  <si>
    <t>795 07 06</t>
  </si>
  <si>
    <t>Муниципальная программа "Комплексная программа мер социальной поддержки и социальной помощи населению г.Протвино на 2011-2015 годы" - план</t>
  </si>
  <si>
    <t>Реализация раздела "Доступная для инвалидов среда жизнедеятельности" муниципальной программы "Комплексная программа мер социальной поддержки и социальной помощи населению г.Протвино на 2011-2015 годы" - план</t>
  </si>
  <si>
    <t xml:space="preserve"> - расходы на муниципальную целевую программу "Обеспечение жильем молодых семей г.Протвино" на 2013-2015 годы - план</t>
  </si>
  <si>
    <t>Расходы на  обеспечение жильем молодых семей в рамках муниципальной и государственных программ (за счет остатков пршлых лет) - план</t>
  </si>
  <si>
    <t>10.6.2.</t>
  </si>
  <si>
    <t>Обеспечение жилыми помещениями отдельных категорий ветеранов , предусмотренных ч.2 ст.1 Закона Московской области №125/206 -ОЗ "Об обеспечении жилыми помещениями за счет средств федерального бюджета отдельных категорий ветеранов, инвалидов и семей, имеющих детей - инвалидов" - план</t>
  </si>
  <si>
    <t>Расходы на проведение вакцинации населения по реализации муниципальной программы "Развитие муниципального здравоохранения г. Протвино на 2010-2014г.г." - план</t>
  </si>
  <si>
    <t>032 62 25</t>
  </si>
  <si>
    <t>032 62 22</t>
  </si>
  <si>
    <t>031  62 11</t>
  </si>
  <si>
    <t>031 62 11</t>
  </si>
  <si>
    <t>031 62 14</t>
  </si>
  <si>
    <t>041 61 41</t>
  </si>
  <si>
    <t>115 60 44</t>
  </si>
  <si>
    <t>031 64 14</t>
  </si>
  <si>
    <t>Показан неиспользованный остаток</t>
  </si>
  <si>
    <t>(исполнение учтено в отраслях)</t>
  </si>
  <si>
    <t>524 39 00</t>
  </si>
  <si>
    <t>043 62 19</t>
  </si>
  <si>
    <t>7.1.9.</t>
  </si>
  <si>
    <t>Расходы на методическую работу - план</t>
  </si>
  <si>
    <t>436 09 00</t>
  </si>
  <si>
    <t>7.1.10.</t>
  </si>
  <si>
    <t>7.1.11.</t>
  </si>
  <si>
    <t>420 99 00                  421 99 00</t>
  </si>
  <si>
    <t>7.1.12.</t>
  </si>
  <si>
    <t>0701     0702</t>
  </si>
  <si>
    <t>Расходы местного бюджета, направленные на экспертизу и составление проектно-сметной документации для учреждений бюджетной               сферы - план</t>
  </si>
  <si>
    <t>7.1.13.</t>
  </si>
  <si>
    <t>Расходы местного бюджета, направленные на экспертизу и составление проектно-сметной документации  по средствам, полученным  на развитие и поддержку социальной , инженерной и инновационной инфраструктуры  наукоградов Российской Федерации - план</t>
  </si>
  <si>
    <t>420 04 02</t>
  </si>
  <si>
    <t>7.2.1.6.</t>
  </si>
  <si>
    <t>Муниципальная программа "Молодежь городского округа Протвино" на 2014-2018 годы - план</t>
  </si>
  <si>
    <t xml:space="preserve"> - субсидии  бюджетным  учреждениям на иные цели-план</t>
  </si>
  <si>
    <t>795 78 01</t>
  </si>
  <si>
    <t>8.4.</t>
  </si>
  <si>
    <t>Расходы на аварийный ремонт внутреннего участка системы горячего водоснабжения за счет резервного фонда Администрации г.Протвино - план</t>
  </si>
  <si>
    <t xml:space="preserve"> - субсидии автономным учреждениям на иные цели - план</t>
  </si>
  <si>
    <t>522 15 01</t>
  </si>
  <si>
    <t>100 88 20</t>
  </si>
  <si>
    <t>Субсидии из бюджета Московской области бюджетам муниципальных образований Московской области на реализацию подпрограммы  "Обеспечение жильем молодых семей " долгосрочной целевой программы Московской области "Жилище" на 2013-2015 годы за счет средств бюджета Московской области - план</t>
  </si>
  <si>
    <t>Субсидии из бюджета Московской области бюджетам муниципальных образований Московской области на реализацию подпрограммы  "Обеспечение жильем молодых семей " федеральной  целевой программы  "Жилище" на 2011-2015 годы за счет средств бюджета, перечисляемых из федерального бюджета в 2013 году - план</t>
  </si>
  <si>
    <t>1.4.1.</t>
  </si>
  <si>
    <t>1.4.2.</t>
  </si>
  <si>
    <t>Расходы на повышение заработной платы работников муниципальных учреждений с 1 мая 2014 года  за счет средств местного бюджета</t>
  </si>
  <si>
    <t>002 99 03</t>
  </si>
  <si>
    <t>002 99 0З</t>
  </si>
  <si>
    <t xml:space="preserve"> - прочая закупка товаров, работ и услуг для  обеспечения государственных (муниципальных) нужд-план</t>
  </si>
  <si>
    <t>Формирование земельных участков  для многодетных семей - план</t>
  </si>
  <si>
    <t>315 01 10</t>
  </si>
  <si>
    <t>5.2.10.</t>
  </si>
  <si>
    <t>600 05 01</t>
  </si>
  <si>
    <t>Расходы на содержание, приобретение  и установку детских игровых площадок - план</t>
  </si>
  <si>
    <t>795 05 14</t>
  </si>
  <si>
    <t xml:space="preserve">  - закупка товаров, работ и услуг в целях капитального ремонта государственного (муниципального) имущества- план </t>
  </si>
  <si>
    <t xml:space="preserve"> Софинансирование работ  в рамках исполнения региональной программы капитального ремонта многоквартирных жилых домов г. Протвино - план</t>
  </si>
  <si>
    <t>990 04 40</t>
  </si>
  <si>
    <t>7.1.1.6.</t>
  </si>
  <si>
    <t xml:space="preserve"> - субсидия бюджетным учреждениям на иные цели - план</t>
  </si>
  <si>
    <t>Расходы в соответствии Законом Московской области от 04.04.2014г. № 27/2014-ОЗ "О дополнительных мероприятиях по развитию жилищно-коммунального хозяйства и социально-культурной сферы на 2014 год и плановый период 2015-2016 годы" - план</t>
  </si>
  <si>
    <t>Приобретение, доставка и сборка мебели для Муниципального бюджетного образовательного учреждения детский сад комбинированного вида № 5 "Семицветик" (п.242) - план</t>
  </si>
  <si>
    <t xml:space="preserve"> - субсидия бюджетным учреждениям на иные цели-план</t>
  </si>
  <si>
    <t>Приобретение и установка пластиковых окон для Муниципального бюджетного дошкольного образовательного учреждения центра развития ребенка детского сада № 2 "Искорка" (п.852) - план</t>
  </si>
  <si>
    <t>Приобретение и установка пластиковых окон для Муниципального бюджетного дошкольного образовательного учреждения общеразвивающего вида, с приоритетным осуществлением деятельности по одному из направлений развития детей детского сада № 3 "Незабудка" (п.853) - план</t>
  </si>
  <si>
    <t>Ремонт прогулочных веранд Муниципального бюджетного дошкольного образовательного учреждения детского сада комбинированного вида № 9 "Россиянка" (п.854) - план</t>
  </si>
  <si>
    <t>Приобретение центрифуги для Муниципального бюджетного дошкольного образовательного учреждения центра развития ребенка детского сада № 4 "Сказка" (п.855) - план</t>
  </si>
  <si>
    <t>Приобретение, доставка и установка прогулочной веранды, малых архитектурных форм для Муниципального бюджетного дошкольного образовательного учреждения общеразвивающего вида, с приоритетным осуществлением деятельности по одному из направлений развития детей детский сад     №3 Незабудка" (п.241) - план</t>
  </si>
  <si>
    <t>7.1.1.7.</t>
  </si>
  <si>
    <t>7.1.1.8.</t>
  </si>
  <si>
    <t>420 99 02</t>
  </si>
  <si>
    <t>Расходы на проведение ремонтных работ и закупку оборудования в связи с переездом д/с №2 в здание д/с  по адресу: Северный проезд, д.11 - план</t>
  </si>
  <si>
    <t>7.1.2.12.</t>
  </si>
  <si>
    <t>Проведение ремонта в кабинете технологии Муниципального бюджетного общеобразовательного учреждения "Лицей" (п.851) - план</t>
  </si>
  <si>
    <t>Приобретение компьютеров, лицензионного программного обеспечения, проекторов, экранов, принтеров для Муниципального бюджетного общеобразовательного учреждения "Средняя общеобразовательная школа №1" (п.850) - план</t>
  </si>
  <si>
    <t>Расходы в соответствии Законом Московской области от 04.04.2014г. № 27/2014-ОЗ "О дополнительных мероприятиях по развитию жилищно-коммунального хозяйства и социально-культурной сферы на 2014 год и плано-вый период 2015-2016 годы" - план</t>
  </si>
  <si>
    <t>7.1.2.13.</t>
  </si>
  <si>
    <t>611</t>
  </si>
  <si>
    <t>7.1.2.14.</t>
  </si>
  <si>
    <t>421 99 03</t>
  </si>
  <si>
    <t>Расходы на проведение ремонтных работ в младшем корпусе МБОУ "Гимназия", в связи с переездом в основное здание гимназии учащихся 1- 4 классов - план</t>
  </si>
  <si>
    <t>7.1.2.15.</t>
  </si>
  <si>
    <t>421 99 04</t>
  </si>
  <si>
    <t>Расходы на устранение аварийной ситуации, возникшей в ходе эксплуатации тепловых сетей здания  МБОУ "СОШ №3" - план</t>
  </si>
  <si>
    <t>7.1.3.2.</t>
  </si>
  <si>
    <t>990 51 58</t>
  </si>
  <si>
    <t>Расходы на развитие и поддержку социальной, инженерной и инновационной инфраструктуры города Протвино как наукограда - план</t>
  </si>
  <si>
    <t>Иные межбюджетные трансферты, предоставляемые из бюджета Московской области за счет средств, перечисляемых из федерального бюджета на развитие и поддержку социальной, инженерной и инновационной инфраструктуры наукоградов Российской Федерации, за счет остатков прошлых лет - план</t>
  </si>
  <si>
    <t xml:space="preserve">0700 </t>
  </si>
  <si>
    <t>420 04 04 </t>
  </si>
  <si>
    <t xml:space="preserve">420 04 04                  </t>
  </si>
  <si>
    <t xml:space="preserve"> -прочая закупка товаров, работ и услуг для обеспечения государственных (муниципальных) нужд - план</t>
  </si>
  <si>
    <t>Субсидия из бюджета Московской области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 - план</t>
  </si>
  <si>
    <t xml:space="preserve">  - прочая закупка товаров, работ и услуг для обеспечения государственных (муниципальных) нужд - план</t>
  </si>
  <si>
    <t>Софинансирование расходов местного бюджета для победителей областного конкурса муниципальных общеобразовательных учреждений, разрабатывающих и внедряющих инновационные проекты на присвоение статуса Региональной инновационной площадки Московской области - план</t>
  </si>
  <si>
    <t>Расходы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 - план</t>
  </si>
  <si>
    <t xml:space="preserve">  - прочая закупка товаров, работ и услуг для обеспечения государственных (муниципальных) нужд - план </t>
  </si>
  <si>
    <t>7.1.14.</t>
  </si>
  <si>
    <t>522 14 02</t>
  </si>
  <si>
    <t>Субсидии из бюджета Московской области бюджетам муниципальных образований Московской области на оплату первоначального взноса при получении ипотечного жилищного кредита, привлекаемого в целях приобретения жилого помещения на основании договора купли-продажи жилого помещения молодым, в возрасте до 35 лет, учителям государственных образовательных организаций Московской области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соответствии с долгосрочной целевой программой Московской области "О поддержке отдельных категорий граждан при улучшении ими жилищных условий с использованием ипотечных жилищных кредитов на 2013-2014 годы" (за счет остатков прошлых лет)- план</t>
  </si>
  <si>
    <t>Субсидии гражданам на приобретение жилья - план</t>
  </si>
  <si>
    <t>7.1.15.</t>
  </si>
  <si>
    <t>436 24 00</t>
  </si>
  <si>
    <t>Субсидии из бюджета Московской области бюджетам муниципальных образований Московской области на возмещение затрат в связи с предоставлением ипотечного кредита молодым, в возрасте до 35 лет, учителям государственных образовательных организаций Московской области и муниципальных образовательных организаций, реализующие образовательные программы общего, основного общего и среднего общего образования,  за счет средств, перечисленных из федерального бюджета в 2013 году, в 2014 году (за счет остатков прошлых лет) - план</t>
  </si>
  <si>
    <t>420 04 05 </t>
  </si>
  <si>
    <t>420 04 05</t>
  </si>
  <si>
    <t>7.1.16.</t>
  </si>
  <si>
    <t xml:space="preserve">Расходы на приобретение и установку камер видеонаблюдения в резервном пункте приема ЕГЭ МБОУ "Гимназия"  -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</si>
  <si>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- субсидии бюджетным учреждениям на иные цели-план  </t>
  </si>
  <si>
    <t>Организация временного трудоустройства несовершеннолетних граждан в возрасте 14 - 18 лет в летний период, в том числе путем создания временных рабочих мест - план</t>
  </si>
  <si>
    <t>7.2.1.6.1</t>
  </si>
  <si>
    <t>7.2.1.6.2</t>
  </si>
  <si>
    <t>795 07 15</t>
  </si>
  <si>
    <t>612    622</t>
  </si>
  <si>
    <t xml:space="preserve"> - субсидии бюджетным (автономным) учреждениям на иные цели - план</t>
  </si>
  <si>
    <t>Расходы за счет субсидий местного бюджета на мероприятия по организации отдыха детей в каникулярное время - план</t>
  </si>
  <si>
    <t>7.2.1.7.</t>
  </si>
  <si>
    <t>431 99 01</t>
  </si>
  <si>
    <t>Расходы на повышение заработной платы работников муниципальных учреждений с 1 мая 2014 года  за счет средств местного бюджета - план</t>
  </si>
  <si>
    <t>7.2.2.</t>
  </si>
  <si>
    <t>Расходы  на организацию и осуществление мероприятий по работе с детьми и молодежью за счет средств областного бюджета - план</t>
  </si>
  <si>
    <t>7.2.2.1.</t>
  </si>
  <si>
    <t xml:space="preserve"> -субсидии бюджетным (автономным)  учреждениям на иные цели - план</t>
  </si>
  <si>
    <t>7.3.4.</t>
  </si>
  <si>
    <t>Приобретение, доставка и установка оконных блоков, дверей, ремонт центрального входа и крыльца в Муниципальном бюджетном образовательном учреждении дополнительного образования детей "Протвинская городская художественная школа " (п.243)- план</t>
  </si>
  <si>
    <t>7.3.5.</t>
  </si>
  <si>
    <t>проведение капитального ремонта помещений здания блока "А", расположенного по адресу: г.Протвино, ул.Дружбы, д.20, для организации учебно-тренировочной базы отделения биатлон МАУ ДОД "ДЮСШ №2" - план</t>
  </si>
  <si>
    <t>аварийный ремонт трубы холодного водоснабжения МАУ ДОД "ДЮСШ №2" за счет резервного фонда Администрации г.Протвино - план</t>
  </si>
  <si>
    <t>капитальный ремонт инженерных коммуникаций (оборудования, сетей) МАУ ДОД "ДЮСШ №2" - план</t>
  </si>
  <si>
    <t>7.4.3.</t>
  </si>
  <si>
    <t>8.3.3.</t>
  </si>
  <si>
    <t>795 08 04</t>
  </si>
  <si>
    <t>Расходы на проведение обязательных профилактических медосмотров работников - план</t>
  </si>
  <si>
    <t xml:space="preserve">  - субсидии бюджетным учреждениям на иные цели-план</t>
  </si>
  <si>
    <t>8.5.</t>
  </si>
  <si>
    <t>9.6.</t>
  </si>
  <si>
    <t>субсидии бюджетным учреждениям на иные цели-план</t>
  </si>
  <si>
    <t>Приобретение доставка и установка кислородной станции, мебели для Муниципального бюджетного лечебно-профилактического учреждения "Протвинская городская больница" (п.1550) - план</t>
  </si>
  <si>
    <t>505 86 01</t>
  </si>
  <si>
    <t xml:space="preserve"> Пособия, компенсации иные социальные выплаты гражданам, кроме публичных нормативных обязательств - план</t>
  </si>
  <si>
    <t>Расходы за счет безвозмездных поступлений на профилактику безнадзорности  и правонарушений детей и подростков, на проведение мероприятий, связанных с памятными датами и иные благотворительные цели - план</t>
  </si>
  <si>
    <t>Расходы на обеспечение жильем молодых семей в рамках муниципальной и государственных программ - план</t>
  </si>
  <si>
    <t>11.5.</t>
  </si>
  <si>
    <t>1103</t>
  </si>
  <si>
    <t xml:space="preserve"> - субсидия автономным учреждениям на иные цели-план</t>
  </si>
  <si>
    <t>Приобретение, доставка и сборка мебели, шкафов для раздевалок для муниципального автономного учреждения "Физкультурно-спортивный клуб "Надежда" (п.1604) - план</t>
  </si>
  <si>
    <t>11.6.</t>
  </si>
  <si>
    <t>1101</t>
  </si>
  <si>
    <t>020 00 02</t>
  </si>
  <si>
    <t>012 62 07</t>
  </si>
  <si>
    <t>02Б 60 69</t>
  </si>
  <si>
    <t>032 62 31</t>
  </si>
  <si>
    <t>420 04 04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</si>
  <si>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- план</t>
  </si>
  <si>
    <t xml:space="preserve"> -прочая закупка товаров, работ и услуг для обеспечения государственных (муниципальных)  нужд - план</t>
  </si>
  <si>
    <t>098 51 35</t>
  </si>
  <si>
    <t>пособия, компенсации  и иные социальные выплаты гражданам, кроме публичных нормативных обязательств - план</t>
  </si>
  <si>
    <t>Субсидия гражданам на приобретение жилья - план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</si>
  <si>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- план</t>
  </si>
  <si>
    <t>Компенсация расходов  на проезд пассажирским транспортом общего пользования отдельным категориям иногородних  работников МБЛПУ "Протвинская городская больница" до места работы и обратно по реализации муниципальной программы "Развитие муниципального здравоохраненияг. Протвино на 2010 - 2014 годы" - план</t>
  </si>
  <si>
    <t>795 09 02</t>
  </si>
  <si>
    <t>013 62 08</t>
  </si>
  <si>
    <t>0901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</si>
  <si>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работ)- план</t>
  </si>
  <si>
    <t>423 99 01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</si>
  <si>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работ)- план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</si>
  <si>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работ)- план </t>
  </si>
  <si>
    <t xml:space="preserve"> - субсидии бюджетным учреждениям за счет остатков прошлых лет - план</t>
  </si>
  <si>
    <t xml:space="preserve"> -субсидия бюджетным учреждениям - план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</si>
  <si>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- план 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</si>
  <si>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- план </t>
  </si>
  <si>
    <t xml:space="preserve"> - прочая закупка товаров,работ и услуг для обеспечения государственных (муниципальных) нужд - план</t>
  </si>
  <si>
    <t>795 05 03</t>
  </si>
  <si>
    <t>350 03 03</t>
  </si>
  <si>
    <t>133 51 18</t>
  </si>
  <si>
    <t>041 61 42</t>
  </si>
  <si>
    <t>032 60 68</t>
  </si>
  <si>
    <t xml:space="preserve">02Б 60 69 </t>
  </si>
  <si>
    <t>795 04 12</t>
  </si>
  <si>
    <t>4.3.3.</t>
  </si>
  <si>
    <t>795 00 17</t>
  </si>
  <si>
    <t>104 16 17</t>
  </si>
  <si>
    <t>Расходы на благоустройство территорий, в части защиты территорий от неблагоприятного воздействия безнадзорных животных в рамках участия в государственной  программе Московской области «Развитие жилищно-коммунального хозяйства на 2014-2018 годы» и муниципальной программе «Социально-экономическое развитие г. Протвино на 2013-2017г»-план</t>
  </si>
  <si>
    <t>Расходы за счет средств местного бюджета на благоустройство территорий в части защиты территорий от неблагоприятного воздействия безнадзорных животных в рамках муниципальной программы - план</t>
  </si>
  <si>
    <t xml:space="preserve"> - прочая закупка товаров, работ и услуг для  обеспечения государствен-ных (муниципальных) нужд - план</t>
  </si>
  <si>
    <t>Субсидия из бюджета Московской области бюджетам муниципальных образований на 2014 год на  благоустройство территорий муниципальных образований Московской области в части защиты территорий муниципальных образований Московской области  от  неблагоприятного     воздействия          безнадзорных животных - план</t>
  </si>
  <si>
    <t>5.2.12.</t>
  </si>
  <si>
    <t>5.2.11.</t>
  </si>
  <si>
    <t>Расходы на проведение мероприятий по закупке техники для коммунальных нужд - план</t>
  </si>
  <si>
    <t>Софинансирование местного бюджета для приобретения коммунальной техники  в рамках участия в государственной программе Московской области "Развитие жилищно-коммунального хозяйства на 2014-2018 годы» и  муниципальной   программы «Социально-экономическое развитие г. Протвино на 2013-2017 годы» - план</t>
  </si>
  <si>
    <t xml:space="preserve"> - прочая закупка товаров, работ и услуг для  обеспечения государственных (муниципальных) нужд - план</t>
  </si>
  <si>
    <t>5.2.9.</t>
  </si>
  <si>
    <t>600 02 01</t>
  </si>
  <si>
    <t>Ремонт тротуаров и пешеходных дорожек - план</t>
  </si>
  <si>
    <t>Субсидии бюджетным (автономным) учреждениям на иные цели-план</t>
  </si>
  <si>
    <t>ремонт канализационных колодцев на территории МБОУ ДОД "СДЮШОР", находящихся в аварийном состоянии, за счет резервного фонда Администрации г.Протвино - план</t>
  </si>
  <si>
    <t>7.1.17.</t>
  </si>
  <si>
    <t>420 04 06</t>
  </si>
  <si>
    <t>7.1.18.</t>
  </si>
  <si>
    <t>420 04 07</t>
  </si>
  <si>
    <t>420  04 07</t>
  </si>
  <si>
    <t>Замена счетчиков холодной воды в муниципальных образовательных учреждениях - план</t>
  </si>
  <si>
    <t xml:space="preserve"> - субсидии бюджетным (автономным)  учреждениям на иные цели - план</t>
  </si>
  <si>
    <t xml:space="preserve"> - субсидии бюджетным   учреждениям на иные цели - план</t>
  </si>
  <si>
    <t>Ремонт кровли и теплосети в муниципальных образовательных учреждениях - план</t>
  </si>
  <si>
    <t xml:space="preserve"> - субсидии бюджетным учреждениям  на иные цели - план</t>
  </si>
  <si>
    <t>Прочие субсидии бюджетам муниципальных образований Московской области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области«Образование Подмосковья» на 2014-2018г-план</t>
  </si>
  <si>
    <t>031 62 13</t>
  </si>
  <si>
    <t>031 62  13</t>
  </si>
  <si>
    <t xml:space="preserve">  - прочая закупка  работ и услуг для обеспечения государственных (муниципальных)  нужд</t>
  </si>
  <si>
    <t>Расходы на техническое обслуживание и текущий ремонт внутренних инженерных сетей и систем зданий муниципальных бюджетных общеобра-зовательных учреждений города Протвино - план</t>
  </si>
  <si>
    <t>7.1.4.2.</t>
  </si>
  <si>
    <t>Расходы на защиту персональных данных  в МБУ "Централизованная бухгалтерия учреждений образования городского округа Протвино" - план</t>
  </si>
  <si>
    <t>Субсидии бюджетным учреждениям на иные цели - план</t>
  </si>
  <si>
    <t>452 99 01</t>
  </si>
  <si>
    <t>7.1.3.3.</t>
  </si>
  <si>
    <t>Создание службы сопровождения замещающих семей</t>
  </si>
  <si>
    <t>423 99 10</t>
  </si>
  <si>
    <t xml:space="preserve">Субсидии бюджетным учреждениям на иные цели - план </t>
  </si>
  <si>
    <t>031 50 59</t>
  </si>
  <si>
    <t>субсидия бюджетам муниципальных образований Московской области на капитальные вложения в объект строительства г.Протвино, дошкольное образовательное учреждение на 140 мест (ПИР и строительство) за счет средств федерального бюджета</t>
  </si>
  <si>
    <t>-бюджетные инвестиции в объекты капитального строительства муниципальной собственности - план</t>
  </si>
  <si>
    <t xml:space="preserve"> -софинансирование расходов из местного бюджета  на проектирование и строительство муниципального детского сада - план</t>
  </si>
  <si>
    <t xml:space="preserve"> субсидия бюджетам муниципальных образований Московской области на проектирование и строительство объектов дошкольного образования за счет средств бюджета Московской области - план</t>
  </si>
  <si>
    <t>Расходы на проектирование и строительство муниципального детского сада  в соответствии с программой РФ «Развитие  образования» на 2013-2020 годы, государственной программой Московской области «Образование Подмосковья на 2014 - 2018 годы» и муниципальной программой «Развитие системы образования г. Протвино на 2011-2015 годы» - план</t>
  </si>
  <si>
    <t>Аварийный ремонт канализационного стояка и замена пола в МАУК "ДК "Протон", за счет резервного фонда Администрации г.Протвино - план</t>
  </si>
  <si>
    <t xml:space="preserve">  - субсидии бюджетным учреждениям на иные цели - план</t>
  </si>
  <si>
    <t>8.7.</t>
  </si>
  <si>
    <t>8.6.</t>
  </si>
  <si>
    <t>субсидии бюджетным учреждениям на иные цели - план</t>
  </si>
  <si>
    <t>Аварийный ремонт полового покрытия помещения МБУК "ЦБС г. Протвино", за счет резервного фонда Администрации г. Протвино - план</t>
  </si>
  <si>
    <t>Расходы местного бюджета на капитальный ремонт общего имущества в многоквартирных домах  в рамках  исполнения муниципальной программы «Социально-экономическое развитие г. Протвино на 2013-2017 годы» и участия в региональной программе Московской области "Проведение капитального ремонта общего имущества в многоквартирных домах, расположенных на территории Московской области, на 2014-2038 годы" - план</t>
  </si>
  <si>
    <t>субсидия бюджетным (автономным) учреждениям на иные цели - план</t>
  </si>
  <si>
    <t>Оплата услуг по проведению строительного контроля за выполнением работ по капитальному ремонту наружной части здания с утеплением фасада - план</t>
  </si>
  <si>
    <t>Субсидия из бюджета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 в рамках Программы Московской области "Предпринимательство Подмосковья" и муниципальной программы "Развитие системы образования г.Протвино на 2011 - 2015г.г."- план</t>
  </si>
  <si>
    <t>Субсидия из бюджета Московской области на повышение заработной платы работников муниципальных учреждений в сферах образования,  культуры, физической культуры и спорта с 1 мая 2014 года и с 1 сентября 2014 года в рамках Программы Московской области "Предпринимательство Подмосковья" и муниципальной программы "Развитие системы образования г.Протвино на 2011 - 2015г.г." - план</t>
  </si>
  <si>
    <t>Субсидия из бюджета Московской области на повышение заработной платы работников муниципальных учреждений в сферах образования,  культуры, физической культуры и спорта с 1 мая 2014 года  и с 1 сентября 2014 года в рамках Программы Московской области "Предпринимательство Подмосковья" и муниципальной программы "Развитие культуры города Протвино на 2013 - 2015 годы"- план</t>
  </si>
  <si>
    <t>Субсидия из бюджета Московской области на повышение заработной платы работников муниципальных учреждений в сферах образования,  культуры, физической культуры и спорта с 1 мая 2014 года  и с 1 сентября 2014 года в рамках Программы Московской области "Предпринимательство Подмосковья" и муниципальной программы "Развитие физической культуры и спорта в городе Протвино на 2013 - 2015 годы"- план</t>
  </si>
  <si>
    <t>Субсидия из бюджета Московской области на повышение заработной платы работников муниципальных учреждений в сферах образования,  культуры, физической культуры и спорта с 1 мая 2014 года  и с 1 сентября 2014 года в рамках Программы Московской области "Предпринимательство Подмосковья" и муниципальной программы "Развитие физической культуры и спорта в городе Протвино на 2013 - 2015 годы" - план</t>
  </si>
  <si>
    <t>Организация и осуществление мероприятий по работе с детьми и молодежью в рамках муниципальной программы "Молодежь городского округа Протвино" на 2014 - 2018 годы - план</t>
  </si>
  <si>
    <t>Мероприятия в сфере культуры в рамках муниципальной программы "Развитие культуры города Протвино на 2013 - 2015 годы" - план</t>
  </si>
  <si>
    <t>Физкультурно - оздоровительная работа и спортивные мероприятия в рамках муниципальной программы "Развитие физической культуры и спорта в городе Протвино на 2013 - 2015 годы" - план</t>
  </si>
  <si>
    <t xml:space="preserve">002 00 00  </t>
  </si>
  <si>
    <t xml:space="preserve">0104  </t>
  </si>
  <si>
    <t xml:space="preserve"> -расходы на выплаты персоналу государственных (муниципальных) органов - план</t>
  </si>
  <si>
    <t>Обеспечение деятельности органов местного самоуправления - план</t>
  </si>
  <si>
    <t>Содержание высшего должностного лица муниципального образования - план</t>
  </si>
  <si>
    <t>0102</t>
  </si>
  <si>
    <t>002 03 00</t>
  </si>
  <si>
    <t xml:space="preserve">002 04 00  </t>
  </si>
  <si>
    <t xml:space="preserve"> - уплата прочих налогов, сборов - план</t>
  </si>
  <si>
    <t>Содержание   Председателя   Контрольно - счетной                       палаты - план</t>
  </si>
  <si>
    <t xml:space="preserve">002 25 00  </t>
  </si>
  <si>
    <t xml:space="preserve"> 1.6.</t>
  </si>
  <si>
    <t xml:space="preserve"> - субсидии автономным  учреждениям на иные цели - план</t>
  </si>
  <si>
    <t>4.4.4.</t>
  </si>
  <si>
    <t xml:space="preserve">600 03 00      </t>
  </si>
  <si>
    <t xml:space="preserve"> - субсидии бюджетным учреждения на иные цели - план</t>
  </si>
  <si>
    <t xml:space="preserve"> -субсидии бюджетным учреждениям на иные цели - план</t>
  </si>
  <si>
    <t xml:space="preserve"> -субсидии автономным учреждениям на иные цели - план</t>
  </si>
  <si>
    <t>9.5.1.</t>
  </si>
  <si>
    <t>Стационарная медицинская помощь - план</t>
  </si>
  <si>
    <t>9.5.2.</t>
  </si>
  <si>
    <t>Амбулаторная помощь - план</t>
  </si>
  <si>
    <t>9.5.3.</t>
  </si>
  <si>
    <t>Заготовка, переработка, хранение и обеспечение безопасности донорской крови и ее компонентов - план</t>
  </si>
  <si>
    <t>0906</t>
  </si>
  <si>
    <t>Другие вопросы в области здравоохранения - план</t>
  </si>
  <si>
    <t>0909</t>
  </si>
  <si>
    <t>9.5.4.</t>
  </si>
  <si>
    <t>9.1.4.</t>
  </si>
  <si>
    <t>9.1.3.</t>
  </si>
  <si>
    <t>9.1.2.</t>
  </si>
  <si>
    <t>103 50 20</t>
  </si>
  <si>
    <t>Субсидия гражданам на приобретение жилья</t>
  </si>
  <si>
    <t xml:space="preserve"> Расходы за счет субсидии из бюджета  Московской области бюджетам муниципальных образований Московской области на реализацию подпрограммы "Обеспечение жильем молодых семей " федеральной целевой программы "Жилище" на 2011-2015 годы за счет средств, перечисленных из федерального бюджета в 2014 году</t>
  </si>
  <si>
    <t>Расходы за счет субсидии из бюджета  Московской области бюджетам муници-пальных образований Московской области на реализацию подпрограммы "Обеспечение жильем молодых семей " государственной программы Московской области  "Жилище" на 2011-2015 годы за счет средств бюджета Московской области на 2014 год</t>
  </si>
  <si>
    <t xml:space="preserve">Субсидия гражданам на приобретение жилья </t>
  </si>
  <si>
    <t>Расходы на муниципальную программу "Обеспечение жильем молодых семей г.Протвино " на 2014 - 2016 годы -план</t>
  </si>
  <si>
    <t>Устранение нарушений по предписаниям надзорных  органов, связанных с противопожарной  безопасностью  и  антитеррористической защищенностью учреждений - план</t>
  </si>
  <si>
    <t>1102</t>
  </si>
  <si>
    <t>002</t>
  </si>
  <si>
    <t>003</t>
  </si>
  <si>
    <t>Расходы за счет субвенции на обеспечение   предоставления гражданам субсидий на оплату жилого помещения и коммунальных услуг - план</t>
  </si>
  <si>
    <t>- расходы на выплаты персоналу государственных (муниципальных) органов - план</t>
  </si>
  <si>
    <t>Расходы на обеспечение деятельности (оказание услуг) муниципального бюджетного учреждения "Технико-внедренческий центр "Позитрон", в рамках муниципальной программы "Развитие малого и среднего предпринимательства в городском округе Протвино на 2013 - 2017 годы"  - план</t>
  </si>
  <si>
    <t>Расходы на реализацию мероприятий муниципальной программы "Повышение качества управления муниципальными финансами города Протвино на период 2014- 2016 годов, в рамках участия в государственной программе Московской области «Эффективная власть " на  2014-2018 годы» - план</t>
  </si>
  <si>
    <t>Расходы за счет субсидий из бюджета Московской области на мероприятия по организации отдыха детей в каникулярное время в рамках программы Московской области "Социальная защита населения Московской области" на 2014 - 2018 годы и муниципальной программы "Молодежь городского округа Протвино" на 2014 - 2018 годы - план</t>
  </si>
  <si>
    <t>Cубвенция на предоставление гражданам субсидий на оплату жилого помещения и коммунальных услуг - план</t>
  </si>
  <si>
    <t>Расходы на организацию использования и охрану городских лесов, расположенных в границах городского округа в рамках муниципальной программы "Социально-экономическое развитие г.Протвино на 2013-2015годы"-план</t>
  </si>
  <si>
    <t xml:space="preserve"> Организация мероприятий по охране окружающей среды в границах городского округа в рамках муниципальной программы "Социально-экономическое развитие г.Протвино на 2013-2015годы"- план</t>
  </si>
  <si>
    <t>Расходы  по утилизации опасного отхода в рамках муниципальной программы "Социально-экономическое развитие города Протвино на 2013-2015 годы" - план</t>
  </si>
  <si>
    <t xml:space="preserve">ОБСЛУЖИВАНИЕ ГОСУДАРСТВЕННОГО И МУНИЦИПАЛЬНОГО ДОЛГА в рамках муниципальной программы «Повышение качества управления муниципальными финансами города Протвино на период 2014-2016 годов» - план                    </t>
  </si>
  <si>
    <t>795 05 83</t>
  </si>
  <si>
    <t>5.1.2.</t>
  </si>
  <si>
    <t xml:space="preserve"> 5.1.3</t>
  </si>
  <si>
    <t xml:space="preserve"> - за счет резервного фонда Администрации - план</t>
  </si>
  <si>
    <t>за  9 месяцев 2014 года</t>
  </si>
  <si>
    <t>исполнение 9 мес.</t>
  </si>
  <si>
    <t>ИСПОЛНЕНИЕ 9 МЕС.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</si>
</sst>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##"/>
    <numFmt numFmtId="166" formatCode="0#00"/>
    <numFmt numFmtId="167" formatCode="0#0#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i/>
      <sz val="12"/>
      <name val="Arial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/>
      <bottom style="dotted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ashed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dashed"/>
    </border>
    <border>
      <left style="medium"/>
      <right/>
      <top/>
      <bottom/>
    </border>
    <border>
      <left style="medium"/>
      <right/>
      <top style="dotted"/>
      <bottom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 style="dotted"/>
      <bottom/>
    </border>
    <border>
      <left style="medium"/>
      <right/>
      <top style="dashed"/>
      <bottom/>
    </border>
    <border>
      <left style="thin"/>
      <right style="thin"/>
      <top style="dashed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/>
      <bottom style="dotted"/>
    </border>
    <border>
      <left style="medium"/>
      <right/>
      <top/>
      <bottom style="dashed"/>
    </border>
    <border>
      <left/>
      <right style="thin"/>
      <top/>
      <bottom style="dashed"/>
    </border>
    <border>
      <left style="thin"/>
      <right style="thin"/>
      <top/>
      <bottom style="medium"/>
    </border>
    <border>
      <left style="medium"/>
      <right/>
      <top/>
      <bottom style="dotted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dashed"/>
    </border>
    <border>
      <left/>
      <right style="thin"/>
      <top/>
      <bottom style="medium"/>
    </border>
    <border>
      <left/>
      <right/>
      <top style="dashed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 style="thin"/>
      <top style="dashed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dotted"/>
    </border>
    <border>
      <left style="medium"/>
      <right/>
      <top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4" fillId="25" borderId="0" applyNumberFormat="0" applyBorder="0" applyAlignment="0" applyProtection="0"/>
    <xf numFmtId="0" fontId="40" fillId="26" borderId="0" applyNumberFormat="0" applyBorder="0" applyAlignment="0" applyProtection="0"/>
    <xf numFmtId="0" fontId="14" fillId="17" borderId="0" applyNumberFormat="0" applyBorder="0" applyAlignment="0" applyProtection="0"/>
    <xf numFmtId="0" fontId="40" fillId="27" borderId="0" applyNumberFormat="0" applyBorder="0" applyAlignment="0" applyProtection="0"/>
    <xf numFmtId="0" fontId="14" fillId="19" borderId="0" applyNumberFormat="0" applyBorder="0" applyAlignment="0" applyProtection="0"/>
    <xf numFmtId="0" fontId="40" fillId="28" borderId="0" applyNumberFormat="0" applyBorder="0" applyAlignment="0" applyProtection="0"/>
    <xf numFmtId="0" fontId="14" fillId="29" borderId="0" applyNumberFormat="0" applyBorder="0" applyAlignment="0" applyProtection="0"/>
    <xf numFmtId="0" fontId="40" fillId="30" borderId="0" applyNumberFormat="0" applyBorder="0" applyAlignment="0" applyProtection="0"/>
    <xf numFmtId="0" fontId="14" fillId="31" borderId="0" applyNumberFormat="0" applyBorder="0" applyAlignment="0" applyProtection="0"/>
    <xf numFmtId="0" fontId="40" fillId="32" borderId="0" applyNumberFormat="0" applyBorder="0" applyAlignment="0" applyProtection="0"/>
    <xf numFmtId="0" fontId="14" fillId="33" borderId="0" applyNumberFormat="0" applyBorder="0" applyAlignment="0" applyProtection="0"/>
    <xf numFmtId="0" fontId="40" fillId="34" borderId="0" applyNumberFormat="0" applyBorder="0" applyAlignment="0" applyProtection="0"/>
    <xf numFmtId="0" fontId="14" fillId="35" borderId="0" applyNumberFormat="0" applyBorder="0" applyAlignment="0" applyProtection="0"/>
    <xf numFmtId="0" fontId="40" fillId="36" borderId="0" applyNumberFormat="0" applyBorder="0" applyAlignment="0" applyProtection="0"/>
    <xf numFmtId="0" fontId="14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40" fillId="40" borderId="0" applyNumberFormat="0" applyBorder="0" applyAlignment="0" applyProtection="0"/>
    <xf numFmtId="0" fontId="14" fillId="29" borderId="0" applyNumberFormat="0" applyBorder="0" applyAlignment="0" applyProtection="0"/>
    <xf numFmtId="0" fontId="40" fillId="41" borderId="0" applyNumberFormat="0" applyBorder="0" applyAlignment="0" applyProtection="0"/>
    <xf numFmtId="0" fontId="14" fillId="31" borderId="0" applyNumberFormat="0" applyBorder="0" applyAlignment="0" applyProtection="0"/>
    <xf numFmtId="0" fontId="40" fillId="42" borderId="0" applyNumberFormat="0" applyBorder="0" applyAlignment="0" applyProtection="0"/>
    <xf numFmtId="0" fontId="14" fillId="43" borderId="0" applyNumberFormat="0" applyBorder="0" applyAlignment="0" applyProtection="0"/>
    <xf numFmtId="0" fontId="41" fillId="44" borderId="1" applyNumberFormat="0" applyAlignment="0" applyProtection="0"/>
    <xf numFmtId="0" fontId="15" fillId="13" borderId="2" applyNumberFormat="0" applyAlignment="0" applyProtection="0"/>
    <xf numFmtId="0" fontId="42" fillId="45" borderId="3" applyNumberFormat="0" applyAlignment="0" applyProtection="0"/>
    <xf numFmtId="0" fontId="16" fillId="46" borderId="4" applyNumberFormat="0" applyAlignment="0" applyProtection="0"/>
    <xf numFmtId="0" fontId="43" fillId="45" borderId="1" applyNumberFormat="0" applyAlignment="0" applyProtection="0"/>
    <xf numFmtId="0" fontId="17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8" fillId="0" borderId="6" applyNumberFormat="0" applyFill="0" applyAlignment="0" applyProtection="0"/>
    <xf numFmtId="0" fontId="45" fillId="0" borderId="7" applyNumberFormat="0" applyFill="0" applyAlignment="0" applyProtection="0"/>
    <xf numFmtId="0" fontId="19" fillId="0" borderId="8" applyNumberFormat="0" applyFill="0" applyAlignment="0" applyProtection="0"/>
    <xf numFmtId="0" fontId="46" fillId="0" borderId="9" applyNumberFormat="0" applyFill="0" applyAlignment="0" applyProtection="0"/>
    <xf numFmtId="0" fontId="20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21" fillId="0" borderId="12" applyNumberFormat="0" applyFill="0" applyAlignment="0" applyProtection="0"/>
    <xf numFmtId="0" fontId="48" fillId="47" borderId="13" applyNumberFormat="0" applyAlignment="0" applyProtection="0"/>
    <xf numFmtId="0" fontId="22" fillId="48" borderId="14" applyNumberFormat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2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51" borderId="0" applyNumberFormat="0" applyBorder="0" applyAlignment="0" applyProtection="0"/>
    <xf numFmtId="0" fontId="25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17" applyNumberFormat="0" applyFill="0" applyAlignment="0" applyProtection="0"/>
    <xf numFmtId="0" fontId="27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4" borderId="0" applyNumberFormat="0" applyBorder="0" applyAlignment="0" applyProtection="0"/>
    <xf numFmtId="0" fontId="29" fillId="7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3" fillId="55" borderId="0" xfId="0" applyFont="1" applyFill="1" applyBorder="1" applyAlignment="1">
      <alignment vertical="center" wrapText="1"/>
    </xf>
    <xf numFmtId="0" fontId="3" fillId="55" borderId="19" xfId="0" applyFont="1" applyFill="1" applyBorder="1" applyAlignment="1">
      <alignment vertical="center" wrapText="1"/>
    </xf>
    <xf numFmtId="0" fontId="3" fillId="55" borderId="20" xfId="0" applyFont="1" applyFill="1" applyBorder="1" applyAlignment="1">
      <alignment vertical="center" wrapText="1"/>
    </xf>
    <xf numFmtId="1" fontId="4" fillId="55" borderId="21" xfId="0" applyNumberFormat="1" applyFont="1" applyFill="1" applyBorder="1" applyAlignment="1">
      <alignment horizontal="right" vertical="center" wrapText="1"/>
    </xf>
    <xf numFmtId="1" fontId="4" fillId="55" borderId="22" xfId="0" applyNumberFormat="1" applyFont="1" applyFill="1" applyBorder="1" applyAlignment="1">
      <alignment horizontal="right" vertical="center" wrapText="1"/>
    </xf>
    <xf numFmtId="1" fontId="3" fillId="55" borderId="22" xfId="0" applyNumberFormat="1" applyFont="1" applyFill="1" applyBorder="1" applyAlignment="1">
      <alignment horizontal="right" vertical="center" wrapText="1"/>
    </xf>
    <xf numFmtId="1" fontId="3" fillId="55" borderId="21" xfId="0" applyNumberFormat="1" applyFont="1" applyFill="1" applyBorder="1" applyAlignment="1">
      <alignment horizontal="right" vertical="center" wrapText="1"/>
    </xf>
    <xf numFmtId="1" fontId="3" fillId="55" borderId="23" xfId="0" applyNumberFormat="1" applyFont="1" applyFill="1" applyBorder="1" applyAlignment="1">
      <alignment horizontal="right" vertical="center" wrapText="1"/>
    </xf>
    <xf numFmtId="1" fontId="3" fillId="55" borderId="24" xfId="0" applyNumberFormat="1" applyFont="1" applyFill="1" applyBorder="1" applyAlignment="1">
      <alignment horizontal="right" vertical="center" wrapText="1"/>
    </xf>
    <xf numFmtId="1" fontId="4" fillId="55" borderId="24" xfId="0" applyNumberFormat="1" applyFont="1" applyFill="1" applyBorder="1" applyAlignment="1">
      <alignment horizontal="right" vertical="center" wrapText="1"/>
    </xf>
    <xf numFmtId="49" fontId="3" fillId="55" borderId="25" xfId="0" applyNumberFormat="1" applyFont="1" applyFill="1" applyBorder="1" applyAlignment="1">
      <alignment horizontal="center" vertical="center" wrapText="1"/>
    </xf>
    <xf numFmtId="0" fontId="3" fillId="55" borderId="25" xfId="0" applyFont="1" applyFill="1" applyBorder="1" applyAlignment="1">
      <alignment horizontal="center" vertical="center" wrapText="1"/>
    </xf>
    <xf numFmtId="49" fontId="3" fillId="55" borderId="26" xfId="0" applyNumberFormat="1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4" fillId="55" borderId="27" xfId="0" applyFont="1" applyFill="1" applyBorder="1" applyAlignment="1">
      <alignment horizontal="center" vertical="center" wrapText="1"/>
    </xf>
    <xf numFmtId="0" fontId="4" fillId="55" borderId="25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center" vertical="center" wrapText="1"/>
    </xf>
    <xf numFmtId="49" fontId="3" fillId="55" borderId="28" xfId="0" applyNumberFormat="1" applyFont="1" applyFill="1" applyBorder="1" applyAlignment="1">
      <alignment horizontal="center" vertical="center" wrapText="1"/>
    </xf>
    <xf numFmtId="49" fontId="4" fillId="55" borderId="25" xfId="0" applyNumberFormat="1" applyFont="1" applyFill="1" applyBorder="1" applyAlignment="1">
      <alignment horizontal="center" vertical="center" wrapText="1"/>
    </xf>
    <xf numFmtId="49" fontId="4" fillId="55" borderId="26" xfId="0" applyNumberFormat="1" applyFont="1" applyFill="1" applyBorder="1" applyAlignment="1">
      <alignment horizontal="center" vertical="center" wrapText="1"/>
    </xf>
    <xf numFmtId="0" fontId="4" fillId="55" borderId="26" xfId="0" applyFont="1" applyFill="1" applyBorder="1" applyAlignment="1">
      <alignment horizontal="center" vertical="center" wrapText="1"/>
    </xf>
    <xf numFmtId="0" fontId="3" fillId="55" borderId="29" xfId="0" applyFont="1" applyFill="1" applyBorder="1" applyAlignment="1">
      <alignment wrapText="1"/>
    </xf>
    <xf numFmtId="0" fontId="3" fillId="55" borderId="29" xfId="0" applyFont="1" applyFill="1" applyBorder="1" applyAlignment="1">
      <alignment vertical="center" wrapText="1"/>
    </xf>
    <xf numFmtId="49" fontId="3" fillId="55" borderId="30" xfId="0" applyNumberFormat="1" applyFont="1" applyFill="1" applyBorder="1" applyAlignment="1">
      <alignment vertical="center" wrapText="1"/>
    </xf>
    <xf numFmtId="49" fontId="3" fillId="55" borderId="31" xfId="0" applyNumberFormat="1" applyFont="1" applyFill="1" applyBorder="1" applyAlignment="1">
      <alignment horizontal="center" vertical="center" wrapText="1"/>
    </xf>
    <xf numFmtId="0" fontId="3" fillId="55" borderId="31" xfId="0" applyFont="1" applyFill="1" applyBorder="1" applyAlignment="1">
      <alignment horizontal="center" vertical="center" wrapText="1"/>
    </xf>
    <xf numFmtId="1" fontId="3" fillId="55" borderId="32" xfId="0" applyNumberFormat="1" applyFont="1" applyFill="1" applyBorder="1" applyAlignment="1">
      <alignment horizontal="right" vertical="center" wrapText="1"/>
    </xf>
    <xf numFmtId="49" fontId="3" fillId="55" borderId="33" xfId="0" applyNumberFormat="1" applyFont="1" applyFill="1" applyBorder="1" applyAlignment="1">
      <alignment vertical="center" wrapText="1"/>
    </xf>
    <xf numFmtId="0" fontId="3" fillId="55" borderId="27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vertical="center" wrapText="1"/>
    </xf>
    <xf numFmtId="0" fontId="4" fillId="55" borderId="0" xfId="0" applyFont="1" applyFill="1" applyBorder="1" applyAlignment="1">
      <alignment vertical="center" wrapText="1"/>
    </xf>
    <xf numFmtId="0" fontId="3" fillId="55" borderId="34" xfId="0" applyFont="1" applyFill="1" applyBorder="1" applyAlignment="1">
      <alignment vertical="center" wrapText="1"/>
    </xf>
    <xf numFmtId="49" fontId="3" fillId="55" borderId="27" xfId="0" applyNumberFormat="1" applyFont="1" applyFill="1" applyBorder="1" applyAlignment="1">
      <alignment horizontal="center" vertical="center" wrapText="1"/>
    </xf>
    <xf numFmtId="0" fontId="3" fillId="55" borderId="35" xfId="0" applyFont="1" applyFill="1" applyBorder="1" applyAlignment="1">
      <alignment vertical="center" wrapText="1"/>
    </xf>
    <xf numFmtId="49" fontId="3" fillId="55" borderId="36" xfId="0" applyNumberFormat="1" applyFont="1" applyFill="1" applyBorder="1" applyAlignment="1">
      <alignment vertical="center" wrapText="1"/>
    </xf>
    <xf numFmtId="0" fontId="3" fillId="55" borderId="37" xfId="0" applyFont="1" applyFill="1" applyBorder="1" applyAlignment="1">
      <alignment vertical="center" wrapText="1"/>
    </xf>
    <xf numFmtId="49" fontId="3" fillId="55" borderId="38" xfId="0" applyNumberFormat="1" applyFont="1" applyFill="1" applyBorder="1" applyAlignment="1">
      <alignment horizontal="center" vertical="center" wrapText="1"/>
    </xf>
    <xf numFmtId="0" fontId="3" fillId="55" borderId="38" xfId="0" applyFont="1" applyFill="1" applyBorder="1" applyAlignment="1">
      <alignment horizontal="center" vertical="center" wrapText="1"/>
    </xf>
    <xf numFmtId="1" fontId="3" fillId="55" borderId="23" xfId="0" applyNumberFormat="1" applyFont="1" applyFill="1" applyBorder="1" applyAlignment="1">
      <alignment horizontal="right" wrapText="1"/>
    </xf>
    <xf numFmtId="0" fontId="4" fillId="55" borderId="33" xfId="0" applyFont="1" applyFill="1" applyBorder="1" applyAlignment="1">
      <alignment vertical="center" wrapText="1"/>
    </xf>
    <xf numFmtId="49" fontId="4" fillId="55" borderId="27" xfId="0" applyNumberFormat="1" applyFont="1" applyFill="1" applyBorder="1" applyAlignment="1">
      <alignment horizontal="center" vertical="center" wrapText="1"/>
    </xf>
    <xf numFmtId="0" fontId="4" fillId="55" borderId="34" xfId="0" applyFont="1" applyFill="1" applyBorder="1" applyAlignment="1">
      <alignment vertical="center" wrapText="1"/>
    </xf>
    <xf numFmtId="0" fontId="4" fillId="55" borderId="39" xfId="0" applyFont="1" applyFill="1" applyBorder="1" applyAlignment="1">
      <alignment vertical="center" wrapText="1"/>
    </xf>
    <xf numFmtId="49" fontId="4" fillId="55" borderId="40" xfId="0" applyNumberFormat="1" applyFont="1" applyFill="1" applyBorder="1" applyAlignment="1">
      <alignment horizontal="center" vertical="center" wrapText="1"/>
    </xf>
    <xf numFmtId="0" fontId="4" fillId="55" borderId="40" xfId="0" applyFont="1" applyFill="1" applyBorder="1" applyAlignment="1">
      <alignment horizontal="center" vertical="center" wrapText="1"/>
    </xf>
    <xf numFmtId="1" fontId="4" fillId="55" borderId="41" xfId="0" applyNumberFormat="1" applyFont="1" applyFill="1" applyBorder="1" applyAlignment="1">
      <alignment horizontal="right" vertical="center" wrapText="1"/>
    </xf>
    <xf numFmtId="49" fontId="3" fillId="55" borderId="42" xfId="0" applyNumberFormat="1" applyFont="1" applyFill="1" applyBorder="1" applyAlignment="1">
      <alignment horizontal="center" vertical="center" wrapText="1"/>
    </xf>
    <xf numFmtId="0" fontId="3" fillId="55" borderId="42" xfId="0" applyFont="1" applyFill="1" applyBorder="1" applyAlignment="1">
      <alignment horizontal="center" vertical="center" wrapText="1"/>
    </xf>
    <xf numFmtId="49" fontId="3" fillId="55" borderId="27" xfId="0" applyNumberFormat="1" applyFont="1" applyFill="1" applyBorder="1" applyAlignment="1">
      <alignment vertical="center" wrapText="1"/>
    </xf>
    <xf numFmtId="0" fontId="4" fillId="55" borderId="35" xfId="0" applyFont="1" applyFill="1" applyBorder="1" applyAlignment="1">
      <alignment vertical="center" wrapText="1"/>
    </xf>
    <xf numFmtId="0" fontId="3" fillId="55" borderId="43" xfId="0" applyFont="1" applyFill="1" applyBorder="1" applyAlignment="1">
      <alignment vertical="center" wrapText="1"/>
    </xf>
    <xf numFmtId="1" fontId="3" fillId="55" borderId="44" xfId="0" applyNumberFormat="1" applyFont="1" applyFill="1" applyBorder="1" applyAlignment="1">
      <alignment horizontal="right" vertical="center" wrapText="1"/>
    </xf>
    <xf numFmtId="0" fontId="3" fillId="55" borderId="33" xfId="0" applyFont="1" applyFill="1" applyBorder="1" applyAlignment="1">
      <alignment vertical="center" wrapText="1"/>
    </xf>
    <xf numFmtId="1" fontId="3" fillId="55" borderId="21" xfId="0" applyNumberFormat="1" applyFont="1" applyFill="1" applyBorder="1" applyAlignment="1">
      <alignment horizontal="right" wrapText="1"/>
    </xf>
    <xf numFmtId="49" fontId="3" fillId="55" borderId="45" xfId="0" applyNumberFormat="1" applyFont="1" applyFill="1" applyBorder="1" applyAlignment="1">
      <alignment horizontal="center" vertical="center" wrapText="1"/>
    </xf>
    <xf numFmtId="0" fontId="3" fillId="55" borderId="45" xfId="0" applyFont="1" applyFill="1" applyBorder="1" applyAlignment="1">
      <alignment horizontal="center" vertical="center" wrapText="1"/>
    </xf>
    <xf numFmtId="0" fontId="3" fillId="55" borderId="27" xfId="0" applyFont="1" applyFill="1" applyBorder="1" applyAlignment="1">
      <alignment vertical="center" wrapText="1"/>
    </xf>
    <xf numFmtId="49" fontId="3" fillId="55" borderId="19" xfId="0" applyNumberFormat="1" applyFont="1" applyFill="1" applyBorder="1" applyAlignment="1">
      <alignment vertical="center" wrapText="1"/>
    </xf>
    <xf numFmtId="49" fontId="3" fillId="55" borderId="29" xfId="0" applyNumberFormat="1" applyFont="1" applyFill="1" applyBorder="1" applyAlignment="1">
      <alignment vertical="center" wrapText="1"/>
    </xf>
    <xf numFmtId="49" fontId="3" fillId="55" borderId="0" xfId="0" applyNumberFormat="1" applyFont="1" applyFill="1" applyBorder="1" applyAlignment="1">
      <alignment vertical="center" wrapText="1"/>
    </xf>
    <xf numFmtId="0" fontId="3" fillId="55" borderId="46" xfId="0" applyFont="1" applyFill="1" applyBorder="1" applyAlignment="1">
      <alignment vertical="center" wrapText="1"/>
    </xf>
    <xf numFmtId="0" fontId="4" fillId="55" borderId="47" xfId="0" applyFont="1" applyFill="1" applyBorder="1" applyAlignment="1">
      <alignment vertical="center" wrapText="1"/>
    </xf>
    <xf numFmtId="0" fontId="3" fillId="55" borderId="26" xfId="0" applyFont="1" applyFill="1" applyBorder="1" applyAlignment="1">
      <alignment vertical="center" wrapText="1"/>
    </xf>
    <xf numFmtId="0" fontId="4" fillId="55" borderId="48" xfId="0" applyFont="1" applyFill="1" applyBorder="1" applyAlignment="1">
      <alignment vertical="center" wrapText="1"/>
    </xf>
    <xf numFmtId="0" fontId="4" fillId="55" borderId="40" xfId="0" applyFont="1" applyFill="1" applyBorder="1" applyAlignment="1">
      <alignment vertical="center" wrapText="1"/>
    </xf>
    <xf numFmtId="0" fontId="4" fillId="55" borderId="43" xfId="0" applyFont="1" applyFill="1" applyBorder="1" applyAlignment="1">
      <alignment vertical="center" wrapText="1"/>
    </xf>
    <xf numFmtId="49" fontId="4" fillId="55" borderId="28" xfId="0" applyNumberFormat="1" applyFont="1" applyFill="1" applyBorder="1" applyAlignment="1">
      <alignment horizontal="center" vertical="center" wrapText="1"/>
    </xf>
    <xf numFmtId="0" fontId="4" fillId="55" borderId="28" xfId="0" applyFont="1" applyFill="1" applyBorder="1" applyAlignment="1">
      <alignment horizontal="center" vertical="center" wrapText="1"/>
    </xf>
    <xf numFmtId="1" fontId="4" fillId="55" borderId="44" xfId="0" applyNumberFormat="1" applyFont="1" applyFill="1" applyBorder="1" applyAlignment="1">
      <alignment horizontal="right" vertical="center" wrapText="1"/>
    </xf>
    <xf numFmtId="0" fontId="4" fillId="55" borderId="29" xfId="0" applyFont="1" applyFill="1" applyBorder="1" applyAlignment="1">
      <alignment vertical="center" wrapText="1"/>
    </xf>
    <xf numFmtId="0" fontId="4" fillId="55" borderId="26" xfId="0" applyFont="1" applyFill="1" applyBorder="1" applyAlignment="1">
      <alignment vertical="center" wrapText="1"/>
    </xf>
    <xf numFmtId="0" fontId="3" fillId="55" borderId="25" xfId="0" applyFont="1" applyFill="1" applyBorder="1" applyAlignment="1">
      <alignment vertical="center" wrapText="1"/>
    </xf>
    <xf numFmtId="49" fontId="4" fillId="55" borderId="40" xfId="0" applyNumberFormat="1" applyFont="1" applyFill="1" applyBorder="1" applyAlignment="1">
      <alignment vertical="center" wrapText="1"/>
    </xf>
    <xf numFmtId="0" fontId="7" fillId="55" borderId="47" xfId="0" applyFont="1" applyFill="1" applyBorder="1" applyAlignment="1">
      <alignment horizontal="center" vertical="center" wrapText="1"/>
    </xf>
    <xf numFmtId="0" fontId="7" fillId="55" borderId="49" xfId="0" applyFont="1" applyFill="1" applyBorder="1" applyAlignment="1">
      <alignment horizontal="center" vertical="center" wrapText="1"/>
    </xf>
    <xf numFmtId="0" fontId="7" fillId="55" borderId="50" xfId="0" applyFont="1" applyFill="1" applyBorder="1" applyAlignment="1">
      <alignment horizontal="center" vertical="center" wrapText="1"/>
    </xf>
    <xf numFmtId="49" fontId="6" fillId="55" borderId="51" xfId="0" applyNumberFormat="1" applyFont="1" applyFill="1" applyBorder="1" applyAlignment="1">
      <alignment horizontal="center" vertical="center" wrapText="1"/>
    </xf>
    <xf numFmtId="49" fontId="6" fillId="55" borderId="47" xfId="0" applyNumberFormat="1" applyFont="1" applyFill="1" applyBorder="1" applyAlignment="1">
      <alignment horizontal="center" vertical="center" wrapText="1"/>
    </xf>
    <xf numFmtId="0" fontId="6" fillId="55" borderId="52" xfId="0" applyFont="1" applyFill="1" applyBorder="1" applyAlignment="1">
      <alignment vertical="center" wrapText="1"/>
    </xf>
    <xf numFmtId="0" fontId="6" fillId="55" borderId="53" xfId="0" applyFont="1" applyFill="1" applyBorder="1" applyAlignment="1">
      <alignment vertical="center" wrapText="1"/>
    </xf>
    <xf numFmtId="14" fontId="6" fillId="55" borderId="52" xfId="0" applyNumberFormat="1" applyFont="1" applyFill="1" applyBorder="1" applyAlignment="1">
      <alignment horizontal="center" vertical="center" wrapText="1"/>
    </xf>
    <xf numFmtId="49" fontId="7" fillId="55" borderId="52" xfId="0" applyNumberFormat="1" applyFont="1" applyFill="1" applyBorder="1" applyAlignment="1">
      <alignment horizontal="center" vertical="center" wrapText="1"/>
    </xf>
    <xf numFmtId="0" fontId="7" fillId="55" borderId="54" xfId="0" applyFont="1" applyFill="1" applyBorder="1" applyAlignment="1">
      <alignment vertical="top" wrapText="1"/>
    </xf>
    <xf numFmtId="0" fontId="6" fillId="55" borderId="52" xfId="0" applyFont="1" applyFill="1" applyBorder="1" applyAlignment="1">
      <alignment vertical="top" wrapText="1"/>
    </xf>
    <xf numFmtId="0" fontId="6" fillId="55" borderId="54" xfId="0" applyFont="1" applyFill="1" applyBorder="1" applyAlignment="1">
      <alignment vertical="top" wrapText="1"/>
    </xf>
    <xf numFmtId="0" fontId="7" fillId="55" borderId="51" xfId="0" applyFont="1" applyFill="1" applyBorder="1" applyAlignment="1">
      <alignment horizontal="center" vertical="center" wrapText="1"/>
    </xf>
    <xf numFmtId="0" fontId="6" fillId="55" borderId="51" xfId="0" applyFont="1" applyFill="1" applyBorder="1" applyAlignment="1">
      <alignment horizontal="center" vertical="center" wrapText="1"/>
    </xf>
    <xf numFmtId="0" fontId="7" fillId="55" borderId="26" xfId="0" applyFont="1" applyFill="1" applyBorder="1" applyAlignment="1">
      <alignment horizontal="center" vertical="center" wrapText="1"/>
    </xf>
    <xf numFmtId="0" fontId="7" fillId="55" borderId="52" xfId="0" applyFont="1" applyFill="1" applyBorder="1" applyAlignment="1">
      <alignment horizontal="center" vertical="top"/>
    </xf>
    <xf numFmtId="0" fontId="7" fillId="55" borderId="52" xfId="0" applyFont="1" applyFill="1" applyBorder="1" applyAlignment="1">
      <alignment horizontal="center" vertical="center"/>
    </xf>
    <xf numFmtId="0" fontId="7" fillId="55" borderId="52" xfId="0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0" fontId="3" fillId="55" borderId="0" xfId="0" applyFont="1" applyFill="1" applyBorder="1" applyAlignment="1">
      <alignment vertical="top" wrapText="1"/>
    </xf>
    <xf numFmtId="49" fontId="3" fillId="55" borderId="0" xfId="0" applyNumberFormat="1" applyFont="1" applyFill="1" applyBorder="1" applyAlignment="1">
      <alignment vertical="top" wrapText="1"/>
    </xf>
    <xf numFmtId="1" fontId="11" fillId="0" borderId="26" xfId="0" applyNumberFormat="1" applyFont="1" applyBorder="1" applyAlignment="1">
      <alignment horizontal="right"/>
    </xf>
    <xf numFmtId="0" fontId="6" fillId="55" borderId="54" xfId="0" applyFont="1" applyFill="1" applyBorder="1" applyAlignment="1">
      <alignment horizontal="center" vertical="top" wrapText="1"/>
    </xf>
    <xf numFmtId="14" fontId="7" fillId="55" borderId="54" xfId="0" applyNumberFormat="1" applyFont="1" applyFill="1" applyBorder="1" applyAlignment="1">
      <alignment horizontal="center" vertical="center" wrapText="1"/>
    </xf>
    <xf numFmtId="0" fontId="7" fillId="55" borderId="54" xfId="0" applyFont="1" applyFill="1" applyBorder="1" applyAlignment="1">
      <alignment horizontal="center" vertical="center" wrapText="1"/>
    </xf>
    <xf numFmtId="0" fontId="6" fillId="55" borderId="54" xfId="0" applyFont="1" applyFill="1" applyBorder="1" applyAlignment="1">
      <alignment horizontal="center" vertical="center" wrapText="1"/>
    </xf>
    <xf numFmtId="49" fontId="3" fillId="55" borderId="26" xfId="0" applyNumberFormat="1" applyFont="1" applyFill="1" applyBorder="1" applyAlignment="1">
      <alignment horizontal="center" vertical="center"/>
    </xf>
    <xf numFmtId="1" fontId="11" fillId="0" borderId="25" xfId="0" applyNumberFormat="1" applyFont="1" applyBorder="1" applyAlignment="1">
      <alignment horizontal="right"/>
    </xf>
    <xf numFmtId="1" fontId="12" fillId="0" borderId="26" xfId="0" applyNumberFormat="1" applyFont="1" applyBorder="1" applyAlignment="1">
      <alignment horizontal="right"/>
    </xf>
    <xf numFmtId="1" fontId="4" fillId="55" borderId="27" xfId="0" applyNumberFormat="1" applyFont="1" applyFill="1" applyBorder="1" applyAlignment="1">
      <alignment horizontal="right" vertical="center" wrapText="1"/>
    </xf>
    <xf numFmtId="0" fontId="7" fillId="55" borderId="53" xfId="0" applyFont="1" applyFill="1" applyBorder="1" applyAlignment="1">
      <alignment horizontal="center" vertical="center"/>
    </xf>
    <xf numFmtId="165" fontId="4" fillId="55" borderId="27" xfId="0" applyNumberFormat="1" applyFont="1" applyFill="1" applyBorder="1" applyAlignment="1">
      <alignment horizontal="center" vertical="center"/>
    </xf>
    <xf numFmtId="1" fontId="4" fillId="55" borderId="26" xfId="0" applyNumberFormat="1" applyFont="1" applyFill="1" applyBorder="1" applyAlignment="1">
      <alignment horizontal="right" vertical="center" wrapText="1"/>
    </xf>
    <xf numFmtId="0" fontId="7" fillId="55" borderId="54" xfId="0" applyFont="1" applyFill="1" applyBorder="1" applyAlignment="1">
      <alignment horizontal="center" vertical="center"/>
    </xf>
    <xf numFmtId="1" fontId="12" fillId="0" borderId="25" xfId="0" applyNumberFormat="1" applyFont="1" applyBorder="1" applyAlignment="1">
      <alignment horizontal="right"/>
    </xf>
    <xf numFmtId="1" fontId="3" fillId="55" borderId="27" xfId="0" applyNumberFormat="1" applyFont="1" applyFill="1" applyBorder="1" applyAlignment="1">
      <alignment horizontal="right" vertical="center" wrapText="1"/>
    </xf>
    <xf numFmtId="1" fontId="3" fillId="55" borderId="26" xfId="0" applyNumberFormat="1" applyFont="1" applyFill="1" applyBorder="1" applyAlignment="1">
      <alignment horizontal="right" vertical="center" wrapText="1"/>
    </xf>
    <xf numFmtId="1" fontId="3" fillId="55" borderId="38" xfId="0" applyNumberFormat="1" applyFont="1" applyFill="1" applyBorder="1" applyAlignment="1">
      <alignment horizontal="right" wrapText="1"/>
    </xf>
    <xf numFmtId="0" fontId="3" fillId="55" borderId="55" xfId="0" applyFont="1" applyFill="1" applyBorder="1" applyAlignment="1">
      <alignment vertical="center" wrapText="1"/>
    </xf>
    <xf numFmtId="0" fontId="3" fillId="55" borderId="56" xfId="0" applyFont="1" applyFill="1" applyBorder="1" applyAlignment="1">
      <alignment vertical="center" wrapText="1"/>
    </xf>
    <xf numFmtId="49" fontId="3" fillId="55" borderId="26" xfId="0" applyNumberFormat="1" applyFont="1" applyFill="1" applyBorder="1" applyAlignment="1">
      <alignment vertical="center" wrapText="1"/>
    </xf>
    <xf numFmtId="49" fontId="3" fillId="55" borderId="38" xfId="0" applyNumberFormat="1" applyFont="1" applyFill="1" applyBorder="1" applyAlignment="1">
      <alignment vertical="center" wrapText="1"/>
    </xf>
    <xf numFmtId="164" fontId="3" fillId="55" borderId="28" xfId="0" applyNumberFormat="1" applyFont="1" applyFill="1" applyBorder="1" applyAlignment="1">
      <alignment horizontal="center" vertical="center" wrapText="1"/>
    </xf>
    <xf numFmtId="164" fontId="3" fillId="55" borderId="26" xfId="0" applyNumberFormat="1" applyFont="1" applyFill="1" applyBorder="1" applyAlignment="1">
      <alignment horizontal="center" vertical="center" wrapText="1"/>
    </xf>
    <xf numFmtId="1" fontId="3" fillId="55" borderId="38" xfId="0" applyNumberFormat="1" applyFont="1" applyFill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/>
    </xf>
    <xf numFmtId="1" fontId="3" fillId="55" borderId="26" xfId="0" applyNumberFormat="1" applyFont="1" applyFill="1" applyBorder="1" applyAlignment="1">
      <alignment horizontal="right" wrapText="1"/>
    </xf>
    <xf numFmtId="0" fontId="4" fillId="55" borderId="27" xfId="0" applyFont="1" applyFill="1" applyBorder="1" applyAlignment="1">
      <alignment vertical="center" wrapText="1"/>
    </xf>
    <xf numFmtId="49" fontId="3" fillId="55" borderId="43" xfId="0" applyNumberFormat="1" applyFont="1" applyFill="1" applyBorder="1" applyAlignment="1">
      <alignment vertical="center" wrapText="1"/>
    </xf>
    <xf numFmtId="49" fontId="3" fillId="55" borderId="37" xfId="0" applyNumberFormat="1" applyFont="1" applyFill="1" applyBorder="1" applyAlignment="1">
      <alignment vertical="center" wrapText="1"/>
    </xf>
    <xf numFmtId="49" fontId="3" fillId="55" borderId="46" xfId="0" applyNumberFormat="1" applyFont="1" applyFill="1" applyBorder="1" applyAlignment="1">
      <alignment vertical="center" wrapText="1"/>
    </xf>
    <xf numFmtId="49" fontId="3" fillId="55" borderId="35" xfId="0" applyNumberFormat="1" applyFont="1" applyFill="1" applyBorder="1" applyAlignment="1">
      <alignment vertical="center" wrapText="1"/>
    </xf>
    <xf numFmtId="49" fontId="3" fillId="55" borderId="19" xfId="0" applyNumberFormat="1" applyFont="1" applyFill="1" applyBorder="1" applyAlignment="1">
      <alignment vertical="top" wrapText="1"/>
    </xf>
    <xf numFmtId="0" fontId="3" fillId="55" borderId="31" xfId="0" applyFont="1" applyFill="1" applyBorder="1" applyAlignment="1">
      <alignment vertical="center" wrapText="1"/>
    </xf>
    <xf numFmtId="0" fontId="7" fillId="55" borderId="52" xfId="0" applyFont="1" applyFill="1" applyBorder="1" applyAlignment="1">
      <alignment vertical="top" wrapText="1"/>
    </xf>
    <xf numFmtId="0" fontId="7" fillId="55" borderId="53" xfId="0" applyFont="1" applyFill="1" applyBorder="1" applyAlignment="1">
      <alignment vertical="top" wrapText="1"/>
    </xf>
    <xf numFmtId="0" fontId="7" fillId="55" borderId="51" xfId="0" applyFont="1" applyFill="1" applyBorder="1" applyAlignment="1">
      <alignment horizontal="center" vertical="top" wrapText="1"/>
    </xf>
    <xf numFmtId="1" fontId="12" fillId="0" borderId="28" xfId="0" applyNumberFormat="1" applyFont="1" applyBorder="1" applyAlignment="1">
      <alignment horizontal="right"/>
    </xf>
    <xf numFmtId="0" fontId="7" fillId="55" borderId="57" xfId="0" applyFont="1" applyFill="1" applyBorder="1" applyAlignment="1">
      <alignment horizontal="center" vertical="center" wrapText="1"/>
    </xf>
    <xf numFmtId="0" fontId="4" fillId="55" borderId="58" xfId="0" applyFont="1" applyFill="1" applyBorder="1" applyAlignment="1">
      <alignment vertical="center" wrapText="1"/>
    </xf>
    <xf numFmtId="0" fontId="4" fillId="55" borderId="55" xfId="0" applyFont="1" applyFill="1" applyBorder="1" applyAlignment="1">
      <alignment vertical="center" wrapText="1"/>
    </xf>
    <xf numFmtId="0" fontId="3" fillId="55" borderId="58" xfId="0" applyFont="1" applyFill="1" applyBorder="1" applyAlignment="1">
      <alignment vertical="center" wrapText="1"/>
    </xf>
    <xf numFmtId="0" fontId="3" fillId="55" borderId="59" xfId="0" applyFont="1" applyFill="1" applyBorder="1" applyAlignment="1">
      <alignment vertical="center" wrapText="1"/>
    </xf>
    <xf numFmtId="0" fontId="3" fillId="55" borderId="29" xfId="0" applyFont="1" applyFill="1" applyBorder="1" applyAlignment="1">
      <alignment horizontal="left" vertical="center" wrapText="1"/>
    </xf>
    <xf numFmtId="49" fontId="3" fillId="55" borderId="33" xfId="0" applyNumberFormat="1" applyFont="1" applyFill="1" applyBorder="1" applyAlignment="1">
      <alignment horizontal="left" vertical="center" wrapText="1"/>
    </xf>
    <xf numFmtId="49" fontId="3" fillId="55" borderId="29" xfId="0" applyNumberFormat="1" applyFont="1" applyFill="1" applyBorder="1" applyAlignment="1">
      <alignment horizontal="left" vertical="center" wrapText="1"/>
    </xf>
    <xf numFmtId="49" fontId="3" fillId="55" borderId="43" xfId="0" applyNumberFormat="1" applyFont="1" applyFill="1" applyBorder="1" applyAlignment="1">
      <alignment horizontal="left" vertical="center" wrapText="1"/>
    </xf>
    <xf numFmtId="0" fontId="4" fillId="55" borderId="28" xfId="0" applyFont="1" applyFill="1" applyBorder="1" applyAlignment="1">
      <alignment vertical="center" wrapText="1"/>
    </xf>
    <xf numFmtId="49" fontId="4" fillId="55" borderId="26" xfId="0" applyNumberFormat="1" applyFont="1" applyFill="1" applyBorder="1" applyAlignment="1">
      <alignment vertical="center" wrapText="1"/>
    </xf>
    <xf numFmtId="0" fontId="3" fillId="55" borderId="21" xfId="0" applyFont="1" applyFill="1" applyBorder="1" applyAlignment="1">
      <alignment vertical="center" wrapText="1"/>
    </xf>
    <xf numFmtId="0" fontId="3" fillId="55" borderId="60" xfId="0" applyFont="1" applyFill="1" applyBorder="1" applyAlignment="1">
      <alignment vertical="center" wrapText="1"/>
    </xf>
    <xf numFmtId="0" fontId="4" fillId="56" borderId="40" xfId="0" applyFont="1" applyFill="1" applyBorder="1" applyAlignment="1">
      <alignment horizontal="center" vertical="center" wrapText="1"/>
    </xf>
    <xf numFmtId="0" fontId="4" fillId="56" borderId="40" xfId="0" applyFont="1" applyFill="1" applyBorder="1" applyAlignment="1">
      <alignment vertical="center" wrapText="1"/>
    </xf>
    <xf numFmtId="49" fontId="4" fillId="56" borderId="40" xfId="0" applyNumberFormat="1" applyFont="1" applyFill="1" applyBorder="1" applyAlignment="1">
      <alignment horizontal="center" vertical="center" wrapText="1"/>
    </xf>
    <xf numFmtId="1" fontId="4" fillId="55" borderId="40" xfId="0" applyNumberFormat="1" applyFont="1" applyFill="1" applyBorder="1" applyAlignment="1">
      <alignment horizontal="right" vertical="center" wrapText="1"/>
    </xf>
    <xf numFmtId="1" fontId="11" fillId="0" borderId="21" xfId="0" applyNumberFormat="1" applyFont="1" applyBorder="1" applyAlignment="1">
      <alignment horizontal="right"/>
    </xf>
    <xf numFmtId="49" fontId="3" fillId="55" borderId="37" xfId="0" applyNumberFormat="1" applyFont="1" applyFill="1" applyBorder="1" applyAlignment="1">
      <alignment vertical="top" wrapText="1"/>
    </xf>
    <xf numFmtId="1" fontId="11" fillId="0" borderId="38" xfId="0" applyNumberFormat="1" applyFont="1" applyBorder="1" applyAlignment="1">
      <alignment horizontal="right"/>
    </xf>
    <xf numFmtId="49" fontId="3" fillId="55" borderId="34" xfId="0" applyNumberFormat="1" applyFont="1" applyFill="1" applyBorder="1" applyAlignment="1">
      <alignment vertical="top" wrapText="1"/>
    </xf>
    <xf numFmtId="167" fontId="3" fillId="55" borderId="0" xfId="0" applyNumberFormat="1" applyFont="1" applyFill="1" applyBorder="1" applyAlignment="1">
      <alignment horizontal="center" vertical="center" wrapText="1"/>
    </xf>
    <xf numFmtId="49" fontId="3" fillId="55" borderId="29" xfId="0" applyNumberFormat="1" applyFont="1" applyFill="1" applyBorder="1" applyAlignment="1">
      <alignment vertical="top" wrapText="1"/>
    </xf>
    <xf numFmtId="49" fontId="3" fillId="55" borderId="43" xfId="0" applyNumberFormat="1" applyFont="1" applyFill="1" applyBorder="1" applyAlignment="1">
      <alignment vertical="top" wrapText="1"/>
    </xf>
    <xf numFmtId="164" fontId="3" fillId="55" borderId="27" xfId="0" applyNumberFormat="1" applyFont="1" applyFill="1" applyBorder="1" applyAlignment="1">
      <alignment horizontal="center" vertical="center" wrapText="1"/>
    </xf>
    <xf numFmtId="167" fontId="3" fillId="55" borderId="34" xfId="0" applyNumberFormat="1" applyFont="1" applyFill="1" applyBorder="1" applyAlignment="1">
      <alignment horizontal="center" vertical="center" wrapText="1"/>
    </xf>
    <xf numFmtId="49" fontId="3" fillId="55" borderId="27" xfId="0" applyNumberFormat="1" applyFont="1" applyFill="1" applyBorder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 wrapText="1"/>
    </xf>
    <xf numFmtId="167" fontId="3" fillId="55" borderId="26" xfId="0" applyNumberFormat="1" applyFont="1" applyFill="1" applyBorder="1" applyAlignment="1">
      <alignment horizontal="center" vertical="center" wrapText="1"/>
    </xf>
    <xf numFmtId="164" fontId="3" fillId="55" borderId="38" xfId="0" applyNumberFormat="1" applyFont="1" applyFill="1" applyBorder="1" applyAlignment="1">
      <alignment horizontal="center" vertical="center" wrapText="1"/>
    </xf>
    <xf numFmtId="49" fontId="3" fillId="55" borderId="38" xfId="0" applyNumberFormat="1" applyFont="1" applyFill="1" applyBorder="1" applyAlignment="1">
      <alignment horizontal="center" vertical="center"/>
    </xf>
    <xf numFmtId="49" fontId="3" fillId="55" borderId="33" xfId="0" applyNumberFormat="1" applyFont="1" applyFill="1" applyBorder="1" applyAlignment="1">
      <alignment vertical="top" wrapText="1"/>
    </xf>
    <xf numFmtId="49" fontId="3" fillId="55" borderId="35" xfId="0" applyNumberFormat="1" applyFont="1" applyFill="1" applyBorder="1" applyAlignment="1">
      <alignment vertical="top" wrapText="1"/>
    </xf>
    <xf numFmtId="0" fontId="3" fillId="55" borderId="29" xfId="0" applyFont="1" applyFill="1" applyBorder="1" applyAlignment="1">
      <alignment vertical="top" wrapText="1"/>
    </xf>
    <xf numFmtId="166" fontId="3" fillId="55" borderId="27" xfId="0" applyNumberFormat="1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3" fillId="55" borderId="61" xfId="0" applyFont="1" applyFill="1" applyBorder="1" applyAlignment="1">
      <alignment horizontal="center" vertical="center" wrapText="1"/>
    </xf>
    <xf numFmtId="164" fontId="4" fillId="55" borderId="27" xfId="0" applyNumberFormat="1" applyFont="1" applyFill="1" applyBorder="1" applyAlignment="1">
      <alignment horizontal="center" vertical="center" wrapText="1"/>
    </xf>
    <xf numFmtId="0" fontId="4" fillId="55" borderId="34" xfId="0" applyFont="1" applyFill="1" applyBorder="1" applyAlignment="1">
      <alignment horizontal="center" vertical="center" wrapText="1"/>
    </xf>
    <xf numFmtId="0" fontId="3" fillId="56" borderId="49" xfId="0" applyFont="1" applyFill="1" applyBorder="1" applyAlignment="1">
      <alignment horizontal="center" vertical="center" wrapText="1"/>
    </xf>
    <xf numFmtId="0" fontId="3" fillId="56" borderId="62" xfId="0" applyFont="1" applyFill="1" applyBorder="1" applyAlignment="1">
      <alignment horizontal="center" vertical="center" wrapText="1"/>
    </xf>
    <xf numFmtId="0" fontId="3" fillId="56" borderId="45" xfId="0" applyFont="1" applyFill="1" applyBorder="1" applyAlignment="1">
      <alignment horizontal="center" vertical="center" wrapText="1"/>
    </xf>
    <xf numFmtId="0" fontId="3" fillId="55" borderId="6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3" fillId="0" borderId="26" xfId="0" applyFont="1" applyBorder="1" applyAlignment="1">
      <alignment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/>
    </xf>
    <xf numFmtId="0" fontId="13" fillId="0" borderId="25" xfId="0" applyFont="1" applyBorder="1" applyAlignment="1">
      <alignment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/>
    </xf>
    <xf numFmtId="1" fontId="11" fillId="55" borderId="26" xfId="0" applyNumberFormat="1" applyFont="1" applyFill="1" applyBorder="1" applyAlignment="1">
      <alignment horizontal="right"/>
    </xf>
    <xf numFmtId="0" fontId="30" fillId="55" borderId="35" xfId="0" applyFont="1" applyFill="1" applyBorder="1" applyAlignment="1">
      <alignment vertical="center" wrapText="1"/>
    </xf>
    <xf numFmtId="0" fontId="30" fillId="55" borderId="0" xfId="0" applyFont="1" applyFill="1" applyBorder="1" applyAlignment="1">
      <alignment vertical="center" wrapText="1"/>
    </xf>
    <xf numFmtId="49" fontId="4" fillId="55" borderId="24" xfId="0" applyNumberFormat="1" applyFont="1" applyFill="1" applyBorder="1" applyAlignment="1">
      <alignment horizontal="center" vertical="center" wrapText="1"/>
    </xf>
    <xf numFmtId="49" fontId="4" fillId="55" borderId="21" xfId="0" applyNumberFormat="1" applyFont="1" applyFill="1" applyBorder="1" applyAlignment="1">
      <alignment horizontal="center" vertical="center" wrapText="1"/>
    </xf>
    <xf numFmtId="49" fontId="3" fillId="55" borderId="21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right"/>
    </xf>
    <xf numFmtId="49" fontId="3" fillId="55" borderId="34" xfId="0" applyNumberFormat="1" applyFont="1" applyFill="1" applyBorder="1" applyAlignment="1">
      <alignment vertical="center" wrapText="1"/>
    </xf>
    <xf numFmtId="49" fontId="3" fillId="55" borderId="22" xfId="0" applyNumberFormat="1" applyFont="1" applyFill="1" applyBorder="1" applyAlignment="1">
      <alignment horizontal="center" vertical="center" wrapText="1"/>
    </xf>
    <xf numFmtId="0" fontId="3" fillId="55" borderId="64" xfId="0" applyFont="1" applyFill="1" applyBorder="1" applyAlignment="1">
      <alignment vertical="center" wrapText="1"/>
    </xf>
    <xf numFmtId="0" fontId="6" fillId="55" borderId="52" xfId="0" applyFont="1" applyFill="1" applyBorder="1" applyAlignment="1">
      <alignment horizontal="center" vertical="top" wrapText="1"/>
    </xf>
    <xf numFmtId="0" fontId="6" fillId="55" borderId="51" xfId="0" applyFont="1" applyFill="1" applyBorder="1" applyAlignment="1">
      <alignment horizontal="center" vertical="top" wrapText="1"/>
    </xf>
    <xf numFmtId="14" fontId="7" fillId="55" borderId="52" xfId="0" applyNumberFormat="1" applyFont="1" applyFill="1" applyBorder="1" applyAlignment="1">
      <alignment horizontal="center" vertical="center" wrapText="1"/>
    </xf>
    <xf numFmtId="0" fontId="6" fillId="55" borderId="53" xfId="0" applyFont="1" applyFill="1" applyBorder="1" applyAlignment="1">
      <alignment horizontal="center" vertical="top" wrapText="1"/>
    </xf>
    <xf numFmtId="0" fontId="7" fillId="55" borderId="52" xfId="0" applyFont="1" applyFill="1" applyBorder="1" applyAlignment="1">
      <alignment horizontal="center" vertical="top" wrapText="1"/>
    </xf>
    <xf numFmtId="0" fontId="7" fillId="55" borderId="53" xfId="0" applyFont="1" applyFill="1" applyBorder="1" applyAlignment="1">
      <alignment horizontal="center" vertical="center" wrapText="1"/>
    </xf>
    <xf numFmtId="0" fontId="7" fillId="55" borderId="52" xfId="0" applyFont="1" applyFill="1" applyBorder="1" applyAlignment="1">
      <alignment horizontal="center" vertical="center" wrapText="1"/>
    </xf>
    <xf numFmtId="0" fontId="6" fillId="55" borderId="53" xfId="0" applyFont="1" applyFill="1" applyBorder="1" applyAlignment="1">
      <alignment horizontal="center" vertical="center" wrapText="1"/>
    </xf>
    <xf numFmtId="0" fontId="6" fillId="55" borderId="52" xfId="0" applyFont="1" applyFill="1" applyBorder="1" applyAlignment="1">
      <alignment horizontal="center" vertical="center" wrapText="1"/>
    </xf>
    <xf numFmtId="0" fontId="6" fillId="55" borderId="52" xfId="0" applyFont="1" applyFill="1" applyBorder="1" applyAlignment="1">
      <alignment horizontal="center" vertical="center" wrapText="1"/>
    </xf>
    <xf numFmtId="49" fontId="3" fillId="55" borderId="24" xfId="0" applyNumberFormat="1" applyFont="1" applyFill="1" applyBorder="1" applyAlignment="1">
      <alignment horizontal="center" vertical="center" wrapText="1"/>
    </xf>
    <xf numFmtId="49" fontId="3" fillId="55" borderId="44" xfId="0" applyNumberFormat="1" applyFont="1" applyFill="1" applyBorder="1" applyAlignment="1">
      <alignment horizontal="center" vertical="center" wrapText="1"/>
    </xf>
    <xf numFmtId="49" fontId="3" fillId="55" borderId="23" xfId="0" applyNumberFormat="1" applyFont="1" applyFill="1" applyBorder="1" applyAlignment="1">
      <alignment horizontal="center" vertical="center" wrapText="1"/>
    </xf>
    <xf numFmtId="0" fontId="3" fillId="55" borderId="27" xfId="0" applyNumberFormat="1" applyFont="1" applyFill="1" applyBorder="1" applyAlignment="1">
      <alignment horizontal="center" vertical="center" wrapText="1"/>
    </xf>
    <xf numFmtId="0" fontId="3" fillId="55" borderId="30" xfId="0" applyFont="1" applyFill="1" applyBorder="1" applyAlignment="1">
      <alignment vertical="center" wrapText="1"/>
    </xf>
    <xf numFmtId="0" fontId="3" fillId="55" borderId="28" xfId="0" applyFont="1" applyFill="1" applyBorder="1" applyAlignment="1">
      <alignment vertical="center" wrapText="1"/>
    </xf>
    <xf numFmtId="0" fontId="3" fillId="55" borderId="38" xfId="0" applyFont="1" applyFill="1" applyBorder="1" applyAlignment="1">
      <alignment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3" fillId="55" borderId="34" xfId="0" applyFont="1" applyFill="1" applyBorder="1" applyAlignment="1">
      <alignment horizontal="center" vertical="center" wrapText="1"/>
    </xf>
    <xf numFmtId="0" fontId="7" fillId="55" borderId="52" xfId="0" applyFont="1" applyFill="1" applyBorder="1" applyAlignment="1">
      <alignment horizontal="center" vertical="top" wrapText="1"/>
    </xf>
    <xf numFmtId="0" fontId="7" fillId="55" borderId="53" xfId="0" applyFont="1" applyFill="1" applyBorder="1" applyAlignment="1">
      <alignment horizontal="center" vertical="center" wrapText="1"/>
    </xf>
    <xf numFmtId="0" fontId="7" fillId="55" borderId="52" xfId="0" applyFont="1" applyFill="1" applyBorder="1" applyAlignment="1">
      <alignment horizontal="center" vertical="center" wrapText="1"/>
    </xf>
    <xf numFmtId="0" fontId="6" fillId="55" borderId="53" xfId="0" applyFont="1" applyFill="1" applyBorder="1" applyAlignment="1">
      <alignment horizontal="center" vertical="center" wrapText="1"/>
    </xf>
    <xf numFmtId="0" fontId="6" fillId="55" borderId="52" xfId="0" applyFont="1" applyFill="1" applyBorder="1" applyAlignment="1">
      <alignment horizontal="center" vertical="center" wrapText="1"/>
    </xf>
    <xf numFmtId="0" fontId="7" fillId="55" borderId="53" xfId="0" applyFont="1" applyFill="1" applyBorder="1" applyAlignment="1">
      <alignment horizontal="center" vertical="center" wrapText="1"/>
    </xf>
    <xf numFmtId="0" fontId="7" fillId="55" borderId="52" xfId="0" applyFont="1" applyFill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right"/>
    </xf>
    <xf numFmtId="0" fontId="7" fillId="55" borderId="57" xfId="0" applyFont="1" applyFill="1" applyBorder="1" applyAlignment="1">
      <alignment horizontal="center" vertical="top" wrapText="1"/>
    </xf>
    <xf numFmtId="0" fontId="7" fillId="55" borderId="53" xfId="0" applyFont="1" applyFill="1" applyBorder="1" applyAlignment="1">
      <alignment horizontal="center" vertical="center" wrapText="1"/>
    </xf>
    <xf numFmtId="0" fontId="7" fillId="55" borderId="52" xfId="0" applyFont="1" applyFill="1" applyBorder="1" applyAlignment="1">
      <alignment horizontal="center" vertical="center" wrapText="1"/>
    </xf>
    <xf numFmtId="0" fontId="6" fillId="55" borderId="52" xfId="0" applyFont="1" applyFill="1" applyBorder="1" applyAlignment="1">
      <alignment horizontal="center" vertical="top" wrapText="1"/>
    </xf>
    <xf numFmtId="0" fontId="7" fillId="55" borderId="53" xfId="0" applyFont="1" applyFill="1" applyBorder="1" applyAlignment="1">
      <alignment horizontal="center" vertical="center" wrapText="1"/>
    </xf>
    <xf numFmtId="0" fontId="7" fillId="55" borderId="52" xfId="0" applyFont="1" applyFill="1" applyBorder="1" applyAlignment="1">
      <alignment horizontal="center" vertical="center" wrapText="1"/>
    </xf>
    <xf numFmtId="1" fontId="11" fillId="0" borderId="38" xfId="0" applyNumberFormat="1" applyFont="1" applyBorder="1" applyAlignment="1">
      <alignment horizontal="right" vertical="center"/>
    </xf>
    <xf numFmtId="1" fontId="11" fillId="0" borderId="27" xfId="0" applyNumberFormat="1" applyFont="1" applyBorder="1" applyAlignment="1">
      <alignment horizontal="right"/>
    </xf>
    <xf numFmtId="1" fontId="11" fillId="0" borderId="26" xfId="0" applyNumberFormat="1" applyFont="1" applyBorder="1" applyAlignment="1">
      <alignment horizontal="right" vertical="center"/>
    </xf>
    <xf numFmtId="1" fontId="11" fillId="0" borderId="25" xfId="0" applyNumberFormat="1" applyFont="1" applyBorder="1" applyAlignment="1">
      <alignment horizontal="right" vertical="center"/>
    </xf>
    <xf numFmtId="1" fontId="11" fillId="0" borderId="28" xfId="0" applyNumberFormat="1" applyFont="1" applyBorder="1" applyAlignment="1">
      <alignment horizontal="right" vertical="center"/>
    </xf>
    <xf numFmtId="1" fontId="11" fillId="0" borderId="27" xfId="0" applyNumberFormat="1" applyFont="1" applyBorder="1" applyAlignment="1">
      <alignment horizontal="right" vertical="center"/>
    </xf>
    <xf numFmtId="0" fontId="7" fillId="55" borderId="65" xfId="0" applyFont="1" applyFill="1" applyBorder="1" applyAlignment="1">
      <alignment horizontal="center" vertical="center" wrapText="1"/>
    </xf>
    <xf numFmtId="0" fontId="6" fillId="55" borderId="57" xfId="0" applyFont="1" applyFill="1" applyBorder="1" applyAlignment="1">
      <alignment horizontal="center" vertical="center" wrapText="1"/>
    </xf>
    <xf numFmtId="0" fontId="6" fillId="55" borderId="47" xfId="0" applyFont="1" applyFill="1" applyBorder="1" applyAlignment="1">
      <alignment horizontal="center" vertical="center" wrapText="1"/>
    </xf>
    <xf numFmtId="0" fontId="6" fillId="55" borderId="51" xfId="0" applyFont="1" applyFill="1" applyBorder="1" applyAlignment="1">
      <alignment vertical="center" wrapText="1"/>
    </xf>
    <xf numFmtId="0" fontId="4" fillId="55" borderId="66" xfId="0" applyFont="1" applyFill="1" applyBorder="1" applyAlignment="1">
      <alignment vertical="center" wrapText="1"/>
    </xf>
    <xf numFmtId="0" fontId="4" fillId="55" borderId="67" xfId="0" applyFont="1" applyFill="1" applyBorder="1" applyAlignment="1">
      <alignment vertical="center" wrapText="1"/>
    </xf>
    <xf numFmtId="0" fontId="3" fillId="55" borderId="68" xfId="0" applyFont="1" applyFill="1" applyBorder="1" applyAlignment="1">
      <alignment vertical="center" wrapText="1"/>
    </xf>
    <xf numFmtId="0" fontId="3" fillId="55" borderId="67" xfId="0" applyFont="1" applyFill="1" applyBorder="1" applyAlignment="1">
      <alignment vertical="center" wrapText="1"/>
    </xf>
    <xf numFmtId="49" fontId="3" fillId="55" borderId="28" xfId="0" applyNumberFormat="1" applyFont="1" applyFill="1" applyBorder="1" applyAlignment="1">
      <alignment vertical="center" wrapText="1"/>
    </xf>
    <xf numFmtId="1" fontId="58" fillId="55" borderId="24" xfId="0" applyNumberFormat="1" applyFont="1" applyFill="1" applyBorder="1" applyAlignment="1">
      <alignment horizontal="right" wrapText="1"/>
    </xf>
    <xf numFmtId="1" fontId="59" fillId="55" borderId="21" xfId="0" applyNumberFormat="1" applyFont="1" applyFill="1" applyBorder="1" applyAlignment="1">
      <alignment horizontal="right" vertical="center" wrapText="1"/>
    </xf>
    <xf numFmtId="0" fontId="59" fillId="55" borderId="26" xfId="0" applyFont="1" applyFill="1" applyBorder="1" applyAlignment="1">
      <alignment horizontal="center" vertical="center" wrapText="1"/>
    </xf>
    <xf numFmtId="1" fontId="58" fillId="55" borderId="27" xfId="0" applyNumberFormat="1" applyFont="1" applyFill="1" applyBorder="1" applyAlignment="1">
      <alignment horizontal="right" vertical="center" wrapText="1"/>
    </xf>
    <xf numFmtId="1" fontId="58" fillId="55" borderId="26" xfId="0" applyNumberFormat="1" applyFont="1" applyFill="1" applyBorder="1" applyAlignment="1">
      <alignment horizontal="right" vertical="center" wrapText="1"/>
    </xf>
    <xf numFmtId="1" fontId="60" fillId="0" borderId="28" xfId="0" applyNumberFormat="1" applyFont="1" applyBorder="1" applyAlignment="1">
      <alignment horizontal="right"/>
    </xf>
    <xf numFmtId="1" fontId="59" fillId="55" borderId="32" xfId="0" applyNumberFormat="1" applyFont="1" applyFill="1" applyBorder="1" applyAlignment="1">
      <alignment horizontal="right" vertical="center" wrapText="1"/>
    </xf>
    <xf numFmtId="1" fontId="61" fillId="0" borderId="28" xfId="0" applyNumberFormat="1" applyFont="1" applyBorder="1" applyAlignment="1">
      <alignment horizontal="right"/>
    </xf>
    <xf numFmtId="0" fontId="7" fillId="55" borderId="52" xfId="0" applyFont="1" applyFill="1" applyBorder="1" applyAlignment="1">
      <alignment horizontal="center" vertical="center" wrapText="1"/>
    </xf>
    <xf numFmtId="1" fontId="61" fillId="0" borderId="26" xfId="0" applyNumberFormat="1" applyFont="1" applyBorder="1" applyAlignment="1">
      <alignment horizontal="right"/>
    </xf>
    <xf numFmtId="1" fontId="59" fillId="55" borderId="27" xfId="0" applyNumberFormat="1" applyFont="1" applyFill="1" applyBorder="1" applyAlignment="1">
      <alignment horizontal="right" vertical="center" wrapText="1"/>
    </xf>
    <xf numFmtId="1" fontId="59" fillId="55" borderId="26" xfId="0" applyNumberFormat="1" applyFont="1" applyFill="1" applyBorder="1" applyAlignment="1">
      <alignment horizontal="right" vertical="center" wrapText="1"/>
    </xf>
    <xf numFmtId="0" fontId="35" fillId="55" borderId="29" xfId="0" applyFont="1" applyFill="1" applyBorder="1" applyAlignment="1">
      <alignment vertical="center" wrapText="1"/>
    </xf>
    <xf numFmtId="49" fontId="35" fillId="55" borderId="26" xfId="0" applyNumberFormat="1" applyFont="1" applyFill="1" applyBorder="1" applyAlignment="1">
      <alignment horizontal="center" vertical="center" wrapText="1"/>
    </xf>
    <xf numFmtId="0" fontId="35" fillId="55" borderId="26" xfId="0" applyFont="1" applyFill="1" applyBorder="1" applyAlignment="1">
      <alignment horizontal="center" vertical="center" wrapText="1"/>
    </xf>
    <xf numFmtId="1" fontId="36" fillId="0" borderId="21" xfId="0" applyNumberFormat="1" applyFont="1" applyBorder="1" applyAlignment="1">
      <alignment horizontal="right"/>
    </xf>
    <xf numFmtId="1" fontId="36" fillId="0" borderId="26" xfId="0" applyNumberFormat="1" applyFont="1" applyBorder="1" applyAlignment="1">
      <alignment horizontal="right"/>
    </xf>
    <xf numFmtId="0" fontId="30" fillId="55" borderId="29" xfId="0" applyFont="1" applyFill="1" applyBorder="1" applyAlignment="1">
      <alignment vertical="center" wrapText="1"/>
    </xf>
    <xf numFmtId="49" fontId="30" fillId="55" borderId="26" xfId="0" applyNumberFormat="1" applyFont="1" applyFill="1" applyBorder="1" applyAlignment="1">
      <alignment horizontal="center" vertical="center" wrapText="1"/>
    </xf>
    <xf numFmtId="0" fontId="30" fillId="55" borderId="26" xfId="0" applyFont="1" applyFill="1" applyBorder="1" applyAlignment="1">
      <alignment horizontal="center" vertical="center" wrapText="1"/>
    </xf>
    <xf numFmtId="1" fontId="37" fillId="0" borderId="21" xfId="0" applyNumberFormat="1" applyFont="1" applyBorder="1" applyAlignment="1">
      <alignment horizontal="right"/>
    </xf>
    <xf numFmtId="1" fontId="37" fillId="0" borderId="26" xfId="0" applyNumberFormat="1" applyFont="1" applyBorder="1" applyAlignment="1">
      <alignment horizontal="right"/>
    </xf>
    <xf numFmtId="49" fontId="30" fillId="55" borderId="25" xfId="0" applyNumberFormat="1" applyFont="1" applyFill="1" applyBorder="1" applyAlignment="1">
      <alignment horizontal="center" vertical="center" wrapText="1"/>
    </xf>
    <xf numFmtId="0" fontId="30" fillId="55" borderId="25" xfId="0" applyFont="1" applyFill="1" applyBorder="1" applyAlignment="1">
      <alignment horizontal="center" vertical="center" wrapText="1"/>
    </xf>
    <xf numFmtId="1" fontId="37" fillId="0" borderId="25" xfId="0" applyNumberFormat="1" applyFont="1" applyBorder="1" applyAlignment="1">
      <alignment horizontal="right"/>
    </xf>
    <xf numFmtId="0" fontId="4" fillId="56" borderId="27" xfId="0" applyFont="1" applyFill="1" applyBorder="1" applyAlignment="1">
      <alignment horizontal="center" vertical="center" wrapText="1"/>
    </xf>
    <xf numFmtId="0" fontId="4" fillId="56" borderId="4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55" borderId="24" xfId="99" applyFont="1" applyFill="1" applyBorder="1" applyAlignment="1">
      <alignment horizontal="center" vertical="center" wrapText="1"/>
      <protection/>
    </xf>
    <xf numFmtId="0" fontId="4" fillId="55" borderId="21" xfId="99" applyFont="1" applyFill="1" applyBorder="1" applyAlignment="1">
      <alignment horizontal="center" vertical="center" wrapText="1"/>
      <protection/>
    </xf>
    <xf numFmtId="0" fontId="4" fillId="56" borderId="53" xfId="0" applyFont="1" applyFill="1" applyBorder="1" applyAlignment="1">
      <alignment horizontal="center" vertical="center" wrapText="1"/>
    </xf>
    <xf numFmtId="0" fontId="4" fillId="56" borderId="49" xfId="0" applyFont="1" applyFill="1" applyBorder="1" applyAlignment="1">
      <alignment horizontal="center" vertical="center" wrapText="1"/>
    </xf>
    <xf numFmtId="0" fontId="4" fillId="56" borderId="33" xfId="0" applyFont="1" applyFill="1" applyBorder="1" applyAlignment="1">
      <alignment horizontal="center" vertical="center" wrapText="1"/>
    </xf>
    <xf numFmtId="0" fontId="4" fillId="56" borderId="69" xfId="0" applyFont="1" applyFill="1" applyBorder="1" applyAlignment="1">
      <alignment horizontal="center" vertical="center" wrapText="1"/>
    </xf>
    <xf numFmtId="0" fontId="6" fillId="55" borderId="52" xfId="0" applyFont="1" applyFill="1" applyBorder="1" applyAlignment="1">
      <alignment horizontal="center" vertical="top" wrapText="1"/>
    </xf>
    <xf numFmtId="0" fontId="6" fillId="55" borderId="47" xfId="0" applyFont="1" applyFill="1" applyBorder="1" applyAlignment="1">
      <alignment horizontal="center" vertical="top" wrapText="1"/>
    </xf>
    <xf numFmtId="0" fontId="6" fillId="55" borderId="51" xfId="0" applyFont="1" applyFill="1" applyBorder="1" applyAlignment="1">
      <alignment horizontal="center" vertical="top" wrapText="1"/>
    </xf>
    <xf numFmtId="14" fontId="7" fillId="55" borderId="52" xfId="0" applyNumberFormat="1" applyFont="1" applyFill="1" applyBorder="1" applyAlignment="1">
      <alignment horizontal="center" vertical="center" wrapText="1"/>
    </xf>
    <xf numFmtId="0" fontId="6" fillId="55" borderId="53" xfId="0" applyFont="1" applyFill="1" applyBorder="1" applyAlignment="1">
      <alignment horizontal="center" vertical="top" wrapText="1"/>
    </xf>
    <xf numFmtId="0" fontId="7" fillId="55" borderId="53" xfId="0" applyFont="1" applyFill="1" applyBorder="1" applyAlignment="1">
      <alignment horizontal="center" vertical="top" wrapText="1"/>
    </xf>
    <xf numFmtId="0" fontId="7" fillId="55" borderId="52" xfId="0" applyFont="1" applyFill="1" applyBorder="1" applyAlignment="1">
      <alignment horizontal="center" vertical="top" wrapText="1"/>
    </xf>
    <xf numFmtId="0" fontId="7" fillId="55" borderId="53" xfId="0" applyFont="1" applyFill="1" applyBorder="1" applyAlignment="1">
      <alignment horizontal="center" vertical="center" wrapText="1"/>
    </xf>
    <xf numFmtId="0" fontId="7" fillId="55" borderId="52" xfId="0" applyFont="1" applyFill="1" applyBorder="1" applyAlignment="1">
      <alignment horizontal="center" vertical="center" wrapText="1"/>
    </xf>
  </cellXfs>
  <cellStyles count="103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3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1409</xdr:row>
      <xdr:rowOff>0</xdr:rowOff>
    </xdr:from>
    <xdr:to>
      <xdr:col>0</xdr:col>
      <xdr:colOff>9525</xdr:colOff>
      <xdr:row>1409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63372200"/>
          <a:ext cx="9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0</xdr:colOff>
      <xdr:row>1409</xdr:row>
      <xdr:rowOff>0</xdr:rowOff>
    </xdr:from>
    <xdr:to>
      <xdr:col>0</xdr:col>
      <xdr:colOff>9525</xdr:colOff>
      <xdr:row>1409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463372200"/>
          <a:ext cx="9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8"/>
  <sheetViews>
    <sheetView tabSelected="1" zoomScalePageLayoutView="0" workbookViewId="0" topLeftCell="A1">
      <selection activeCell="B1559" sqref="B1559"/>
    </sheetView>
  </sheetViews>
  <sheetFormatPr defaultColWidth="9.140625" defaultRowHeight="15"/>
  <cols>
    <col min="1" max="1" width="8.00390625" style="0" customWidth="1"/>
    <col min="2" max="2" width="63.28125" style="0" customWidth="1"/>
    <col min="3" max="3" width="6.7109375" style="0" customWidth="1"/>
    <col min="4" max="4" width="7.00390625" style="0" customWidth="1"/>
    <col min="5" max="5" width="12.00390625" style="0" customWidth="1"/>
    <col min="6" max="6" width="6.140625" style="0" customWidth="1"/>
    <col min="7" max="7" width="15.28125" style="0" customWidth="1"/>
  </cols>
  <sheetData>
    <row r="1" spans="1:7" ht="15">
      <c r="A1" s="270"/>
      <c r="B1" s="270"/>
      <c r="C1" s="270"/>
      <c r="D1" s="270"/>
      <c r="E1" s="270"/>
      <c r="F1" s="270"/>
      <c r="G1" s="270"/>
    </row>
    <row r="2" spans="1:7" ht="15">
      <c r="A2" s="271"/>
      <c r="B2" s="271"/>
      <c r="C2" s="271"/>
      <c r="D2" s="271"/>
      <c r="E2" s="271"/>
      <c r="F2" s="271"/>
      <c r="G2" s="271"/>
    </row>
    <row r="3" spans="1:7" ht="15.75">
      <c r="A3" s="272" t="s">
        <v>288</v>
      </c>
      <c r="B3" s="272"/>
      <c r="C3" s="272"/>
      <c r="D3" s="272"/>
      <c r="E3" s="272"/>
      <c r="F3" s="272"/>
      <c r="G3" s="272"/>
    </row>
    <row r="4" spans="1:7" ht="15.75">
      <c r="A4" s="272" t="s">
        <v>289</v>
      </c>
      <c r="B4" s="272"/>
      <c r="C4" s="272"/>
      <c r="D4" s="272"/>
      <c r="E4" s="272"/>
      <c r="F4" s="272"/>
      <c r="G4" s="272"/>
    </row>
    <row r="5" spans="1:7" ht="15.75">
      <c r="A5" s="272" t="s">
        <v>0</v>
      </c>
      <c r="B5" s="272"/>
      <c r="C5" s="272"/>
      <c r="D5" s="272"/>
      <c r="E5" s="272"/>
      <c r="F5" s="272"/>
      <c r="G5" s="272"/>
    </row>
    <row r="6" spans="1:7" ht="15.75">
      <c r="A6" s="272" t="s">
        <v>761</v>
      </c>
      <c r="B6" s="272"/>
      <c r="C6" s="272"/>
      <c r="D6" s="272"/>
      <c r="E6" s="272"/>
      <c r="F6" s="272"/>
      <c r="G6" s="272"/>
    </row>
    <row r="7" spans="1:7" ht="15.75">
      <c r="A7" s="1"/>
      <c r="B7" s="1"/>
      <c r="C7" s="1"/>
      <c r="D7" s="1"/>
      <c r="E7" s="1"/>
      <c r="F7" s="93" t="s">
        <v>280</v>
      </c>
      <c r="G7" s="93"/>
    </row>
    <row r="8" spans="1:7" ht="20.25" customHeight="1">
      <c r="A8" s="275" t="s">
        <v>1</v>
      </c>
      <c r="B8" s="277" t="s">
        <v>2</v>
      </c>
      <c r="C8" s="267" t="s">
        <v>227</v>
      </c>
      <c r="D8" s="267" t="s">
        <v>3</v>
      </c>
      <c r="E8" s="267" t="s">
        <v>4</v>
      </c>
      <c r="F8" s="267" t="s">
        <v>5</v>
      </c>
      <c r="G8" s="273" t="s">
        <v>249</v>
      </c>
    </row>
    <row r="9" spans="1:7" ht="45" customHeight="1" thickBot="1">
      <c r="A9" s="276"/>
      <c r="B9" s="278"/>
      <c r="C9" s="269"/>
      <c r="D9" s="268"/>
      <c r="E9" s="268"/>
      <c r="F9" s="268"/>
      <c r="G9" s="274"/>
    </row>
    <row r="10" spans="1:7" ht="16.5" thickBot="1">
      <c r="A10" s="172">
        <v>1</v>
      </c>
      <c r="B10" s="173">
        <v>2</v>
      </c>
      <c r="C10" s="174">
        <v>3</v>
      </c>
      <c r="D10" s="174">
        <v>4</v>
      </c>
      <c r="E10" s="174">
        <v>5</v>
      </c>
      <c r="F10" s="174">
        <v>6</v>
      </c>
      <c r="G10" s="175">
        <v>7</v>
      </c>
    </row>
    <row r="11" spans="1:7" ht="17.25" customHeight="1">
      <c r="A11" s="200">
        <v>1</v>
      </c>
      <c r="B11" s="32" t="s">
        <v>290</v>
      </c>
      <c r="C11" s="21" t="s">
        <v>31</v>
      </c>
      <c r="D11" s="21" t="s">
        <v>153</v>
      </c>
      <c r="E11" s="72"/>
      <c r="F11" s="72"/>
      <c r="G11" s="5">
        <f>SUM(G15,G132,G135,G141,G154,G160)</f>
        <v>120749</v>
      </c>
    </row>
    <row r="12" spans="1:7" ht="17.25" customHeight="1">
      <c r="A12" s="200"/>
      <c r="B12" s="32" t="s">
        <v>762</v>
      </c>
      <c r="C12" s="21"/>
      <c r="D12" s="21"/>
      <c r="E12" s="72"/>
      <c r="F12" s="72"/>
      <c r="G12" s="5">
        <f>SUM(G16,G133,G136,G142,G155,G161)</f>
        <v>80991</v>
      </c>
    </row>
    <row r="13" spans="1:7" ht="17.25" customHeight="1">
      <c r="A13" s="200"/>
      <c r="B13" s="32" t="s">
        <v>291</v>
      </c>
      <c r="C13" s="21"/>
      <c r="D13" s="21"/>
      <c r="E13" s="72"/>
      <c r="F13" s="72"/>
      <c r="G13" s="103">
        <f>(G12/G11)*100</f>
        <v>67.07384740246296</v>
      </c>
    </row>
    <row r="14" spans="1:7" ht="17.25" customHeight="1">
      <c r="A14" s="200"/>
      <c r="B14" s="32" t="s">
        <v>6</v>
      </c>
      <c r="C14" s="21"/>
      <c r="D14" s="21"/>
      <c r="E14" s="72"/>
      <c r="F14" s="72"/>
      <c r="G14" s="5"/>
    </row>
    <row r="15" spans="1:7" ht="51" customHeight="1">
      <c r="A15" s="199" t="s">
        <v>7</v>
      </c>
      <c r="B15" s="43" t="s">
        <v>292</v>
      </c>
      <c r="C15" s="42" t="s">
        <v>31</v>
      </c>
      <c r="D15" s="42" t="s">
        <v>153</v>
      </c>
      <c r="E15" s="16"/>
      <c r="F15" s="30"/>
      <c r="G15" s="11">
        <f>SUM(G19,G71,G80,G89,G98,G105,G111,G117,G123)</f>
        <v>115382</v>
      </c>
    </row>
    <row r="16" spans="1:7" ht="17.25" customHeight="1">
      <c r="A16" s="200"/>
      <c r="B16" s="32" t="s">
        <v>762</v>
      </c>
      <c r="C16" s="21"/>
      <c r="D16" s="21"/>
      <c r="E16" s="22"/>
      <c r="F16" s="15"/>
      <c r="G16" s="107">
        <f>SUM(G20,G72,G81,G90,G99,G106,G112,G118,G124)</f>
        <v>76925</v>
      </c>
    </row>
    <row r="17" spans="1:7" ht="17.25" customHeight="1">
      <c r="A17" s="200"/>
      <c r="B17" s="32" t="s">
        <v>291</v>
      </c>
      <c r="C17" s="21"/>
      <c r="D17" s="21"/>
      <c r="E17" s="22"/>
      <c r="F17" s="15"/>
      <c r="G17" s="103">
        <f>(G16/G15)*100</f>
        <v>66.6698445164757</v>
      </c>
    </row>
    <row r="18" spans="1:7" ht="17.25" customHeight="1">
      <c r="A18" s="99"/>
      <c r="B18" s="31" t="s">
        <v>8</v>
      </c>
      <c r="C18" s="20"/>
      <c r="D18" s="20"/>
      <c r="E18" s="17"/>
      <c r="F18" s="13"/>
      <c r="G18" s="6"/>
    </row>
    <row r="19" spans="1:7" ht="17.25" customHeight="1">
      <c r="A19" s="202" t="s">
        <v>9</v>
      </c>
      <c r="B19" s="2" t="s">
        <v>293</v>
      </c>
      <c r="C19" s="14" t="s">
        <v>31</v>
      </c>
      <c r="D19" s="14" t="s">
        <v>153</v>
      </c>
      <c r="E19" s="15" t="s">
        <v>10</v>
      </c>
      <c r="F19" s="15"/>
      <c r="G19" s="8">
        <f>SUM(G23,G41,G50)</f>
        <v>101957</v>
      </c>
    </row>
    <row r="20" spans="1:7" ht="15">
      <c r="A20" s="202"/>
      <c r="B20" s="2" t="s">
        <v>762</v>
      </c>
      <c r="C20" s="14"/>
      <c r="D20" s="14"/>
      <c r="E20" s="15"/>
      <c r="F20" s="15"/>
      <c r="G20" s="8">
        <f>SUM(G24,G42,G51)</f>
        <v>68376</v>
      </c>
    </row>
    <row r="21" spans="1:7" ht="15.75">
      <c r="A21" s="202"/>
      <c r="B21" s="2" t="s">
        <v>291</v>
      </c>
      <c r="C21" s="14"/>
      <c r="D21" s="14"/>
      <c r="E21" s="15"/>
      <c r="F21" s="15"/>
      <c r="G21" s="96">
        <f>(G20/G19)*100</f>
        <v>67.06356601312318</v>
      </c>
    </row>
    <row r="22" spans="1:7" ht="15">
      <c r="A22" s="100"/>
      <c r="B22" s="3" t="s">
        <v>6</v>
      </c>
      <c r="C22" s="12"/>
      <c r="D22" s="12"/>
      <c r="E22" s="13"/>
      <c r="F22" s="13"/>
      <c r="G22" s="7"/>
    </row>
    <row r="23" spans="1:7" ht="17.25" customHeight="1">
      <c r="A23" s="202" t="s">
        <v>11</v>
      </c>
      <c r="B23" s="54" t="s">
        <v>294</v>
      </c>
      <c r="C23" s="34" t="s">
        <v>31</v>
      </c>
      <c r="D23" s="14" t="s">
        <v>153</v>
      </c>
      <c r="E23" s="15" t="s">
        <v>706</v>
      </c>
      <c r="F23" s="30"/>
      <c r="G23" s="110">
        <f>SUM(G26,G35)</f>
        <v>96922</v>
      </c>
    </row>
    <row r="24" spans="1:7" ht="17.25" customHeight="1">
      <c r="A24" s="202"/>
      <c r="B24" s="24" t="s">
        <v>762</v>
      </c>
      <c r="C24" s="14"/>
      <c r="D24" s="14"/>
      <c r="E24" s="15"/>
      <c r="F24" s="15"/>
      <c r="G24" s="111">
        <f>SUM(G27,G36)</f>
        <v>65301</v>
      </c>
    </row>
    <row r="25" spans="1:7" ht="17.25" customHeight="1">
      <c r="A25" s="202"/>
      <c r="B25" s="24" t="s">
        <v>291</v>
      </c>
      <c r="C25" s="14"/>
      <c r="D25" s="14"/>
      <c r="E25" s="15"/>
      <c r="F25" s="15"/>
      <c r="G25" s="229">
        <f>(G24/G23)*100</f>
        <v>67.37479622789459</v>
      </c>
    </row>
    <row r="26" spans="1:7" ht="30">
      <c r="A26" s="202"/>
      <c r="B26" s="54" t="s">
        <v>709</v>
      </c>
      <c r="C26" s="34" t="s">
        <v>31</v>
      </c>
      <c r="D26" s="34" t="s">
        <v>707</v>
      </c>
      <c r="E26" s="30" t="s">
        <v>12</v>
      </c>
      <c r="F26" s="30"/>
      <c r="G26" s="110">
        <f>SUM(G29,G32)</f>
        <v>95035</v>
      </c>
    </row>
    <row r="27" spans="1:7" ht="17.25" customHeight="1">
      <c r="A27" s="202"/>
      <c r="B27" s="2" t="s">
        <v>762</v>
      </c>
      <c r="C27" s="14"/>
      <c r="D27" s="14"/>
      <c r="E27" s="15"/>
      <c r="F27" s="15"/>
      <c r="G27" s="111">
        <f>SUM(G30,G33)</f>
        <v>64088</v>
      </c>
    </row>
    <row r="28" spans="1:7" ht="17.25" customHeight="1">
      <c r="A28" s="202"/>
      <c r="B28" s="2" t="s">
        <v>291</v>
      </c>
      <c r="C28" s="14"/>
      <c r="D28" s="14"/>
      <c r="E28" s="15"/>
      <c r="F28" s="15"/>
      <c r="G28" s="229">
        <f>(G27/G26)*100</f>
        <v>67.43620771294786</v>
      </c>
    </row>
    <row r="29" spans="1:7" ht="32.25" customHeight="1">
      <c r="A29" s="217"/>
      <c r="B29" s="37" t="s">
        <v>708</v>
      </c>
      <c r="C29" s="38" t="s">
        <v>31</v>
      </c>
      <c r="D29" s="38" t="s">
        <v>707</v>
      </c>
      <c r="E29" s="39" t="s">
        <v>12</v>
      </c>
      <c r="F29" s="39">
        <v>120</v>
      </c>
      <c r="G29" s="227">
        <v>85848</v>
      </c>
    </row>
    <row r="30" spans="1:7" ht="17.25" customHeight="1">
      <c r="A30" s="217"/>
      <c r="B30" s="24" t="s">
        <v>762</v>
      </c>
      <c r="C30" s="14"/>
      <c r="D30" s="14"/>
      <c r="E30" s="15"/>
      <c r="F30" s="15"/>
      <c r="G30" s="8">
        <v>58420</v>
      </c>
    </row>
    <row r="31" spans="1:7" ht="17.25" customHeight="1">
      <c r="A31" s="217"/>
      <c r="B31" s="52" t="s">
        <v>291</v>
      </c>
      <c r="C31" s="19"/>
      <c r="D31" s="19"/>
      <c r="E31" s="18"/>
      <c r="F31" s="18"/>
      <c r="G31" s="231">
        <f>(G30/G29)*100</f>
        <v>68.05050787438263</v>
      </c>
    </row>
    <row r="32" spans="1:7" ht="37.5" customHeight="1">
      <c r="A32" s="217"/>
      <c r="B32" s="24" t="s">
        <v>512</v>
      </c>
      <c r="C32" s="14" t="s">
        <v>31</v>
      </c>
      <c r="D32" s="14" t="s">
        <v>707</v>
      </c>
      <c r="E32" s="15" t="s">
        <v>12</v>
      </c>
      <c r="F32" s="15">
        <v>244</v>
      </c>
      <c r="G32" s="229">
        <v>9187</v>
      </c>
    </row>
    <row r="33" spans="1:7" ht="17.25" customHeight="1">
      <c r="A33" s="217"/>
      <c r="B33" s="24" t="s">
        <v>762</v>
      </c>
      <c r="C33" s="14"/>
      <c r="D33" s="14"/>
      <c r="E33" s="15"/>
      <c r="F33" s="15"/>
      <c r="G33" s="229">
        <v>5668</v>
      </c>
    </row>
    <row r="34" spans="1:7" ht="17.25" customHeight="1">
      <c r="A34" s="217"/>
      <c r="B34" s="24" t="s">
        <v>291</v>
      </c>
      <c r="C34" s="14"/>
      <c r="D34" s="14"/>
      <c r="E34" s="15"/>
      <c r="F34" s="15"/>
      <c r="G34" s="229">
        <f>(G33/G32)*100</f>
        <v>61.695874605420705</v>
      </c>
    </row>
    <row r="35" spans="1:7" ht="36" customHeight="1">
      <c r="A35" s="217"/>
      <c r="B35" s="54" t="s">
        <v>710</v>
      </c>
      <c r="C35" s="34" t="s">
        <v>31</v>
      </c>
      <c r="D35" s="34" t="s">
        <v>711</v>
      </c>
      <c r="E35" s="30" t="s">
        <v>712</v>
      </c>
      <c r="F35" s="30"/>
      <c r="G35" s="228">
        <f>SUM(G38)</f>
        <v>1887</v>
      </c>
    </row>
    <row r="36" spans="1:7" ht="17.25" customHeight="1">
      <c r="A36" s="217"/>
      <c r="B36" s="2" t="s">
        <v>762</v>
      </c>
      <c r="C36" s="14"/>
      <c r="D36" s="14"/>
      <c r="E36" s="15"/>
      <c r="F36" s="15"/>
      <c r="G36" s="96">
        <f>SUM(G39)</f>
        <v>1213</v>
      </c>
    </row>
    <row r="37" spans="1:7" ht="17.25" customHeight="1">
      <c r="A37" s="217"/>
      <c r="B37" s="2" t="s">
        <v>291</v>
      </c>
      <c r="C37" s="14"/>
      <c r="D37" s="14"/>
      <c r="E37" s="15"/>
      <c r="F37" s="15"/>
      <c r="G37" s="120">
        <f>(G36/G35)*100</f>
        <v>64.28192898781134</v>
      </c>
    </row>
    <row r="38" spans="1:7" ht="31.5" customHeight="1">
      <c r="A38" s="217"/>
      <c r="B38" s="37" t="s">
        <v>708</v>
      </c>
      <c r="C38" s="38" t="s">
        <v>31</v>
      </c>
      <c r="D38" s="38" t="s">
        <v>711</v>
      </c>
      <c r="E38" s="39" t="s">
        <v>712</v>
      </c>
      <c r="F38" s="39">
        <v>120</v>
      </c>
      <c r="G38" s="152">
        <v>1887</v>
      </c>
    </row>
    <row r="39" spans="1:7" ht="17.25" customHeight="1">
      <c r="A39" s="217"/>
      <c r="B39" s="24" t="s">
        <v>762</v>
      </c>
      <c r="C39" s="14"/>
      <c r="D39" s="14"/>
      <c r="E39" s="15"/>
      <c r="F39" s="15"/>
      <c r="G39" s="55">
        <v>1213</v>
      </c>
    </row>
    <row r="40" spans="1:7" ht="17.25" customHeight="1">
      <c r="A40" s="217"/>
      <c r="B40" s="52" t="s">
        <v>291</v>
      </c>
      <c r="C40" s="19"/>
      <c r="D40" s="19"/>
      <c r="E40" s="18"/>
      <c r="F40" s="18"/>
      <c r="G40" s="120">
        <f>(G39/G38)*100</f>
        <v>64.28192898781134</v>
      </c>
    </row>
    <row r="41" spans="1:7" ht="17.25" customHeight="1">
      <c r="A41" s="201" t="s">
        <v>13</v>
      </c>
      <c r="B41" s="33" t="s">
        <v>295</v>
      </c>
      <c r="C41" s="34" t="s">
        <v>745</v>
      </c>
      <c r="D41" s="34" t="s">
        <v>220</v>
      </c>
      <c r="E41" s="30" t="s">
        <v>12</v>
      </c>
      <c r="F41" s="30"/>
      <c r="G41" s="110">
        <f>SUM(G44,G47)</f>
        <v>2150</v>
      </c>
    </row>
    <row r="42" spans="1:7" ht="17.25" customHeight="1">
      <c r="A42" s="202"/>
      <c r="B42" s="2" t="s">
        <v>762</v>
      </c>
      <c r="C42" s="14"/>
      <c r="D42" s="14"/>
      <c r="E42" s="15"/>
      <c r="F42" s="15"/>
      <c r="G42" s="111">
        <f>SUM(G45,G48)</f>
        <v>1398</v>
      </c>
    </row>
    <row r="43" spans="1:7" ht="17.25" customHeight="1">
      <c r="A43" s="202"/>
      <c r="B43" s="2" t="s">
        <v>291</v>
      </c>
      <c r="C43" s="14"/>
      <c r="D43" s="14"/>
      <c r="E43" s="15"/>
      <c r="F43" s="15"/>
      <c r="G43" s="229">
        <f>(G42/G41)*100</f>
        <v>65.02325581395348</v>
      </c>
    </row>
    <row r="44" spans="1:7" ht="32.25" customHeight="1">
      <c r="A44" s="202"/>
      <c r="B44" s="37" t="s">
        <v>708</v>
      </c>
      <c r="C44" s="38" t="s">
        <v>745</v>
      </c>
      <c r="D44" s="38" t="s">
        <v>220</v>
      </c>
      <c r="E44" s="39" t="s">
        <v>12</v>
      </c>
      <c r="F44" s="39">
        <v>120</v>
      </c>
      <c r="G44" s="9">
        <v>1847</v>
      </c>
    </row>
    <row r="45" spans="1:7" ht="17.25" customHeight="1">
      <c r="A45" s="202"/>
      <c r="B45" s="2" t="s">
        <v>762</v>
      </c>
      <c r="C45" s="14"/>
      <c r="D45" s="14"/>
      <c r="E45" s="15"/>
      <c r="F45" s="15"/>
      <c r="G45" s="8">
        <v>1297</v>
      </c>
    </row>
    <row r="46" spans="1:7" ht="17.25" customHeight="1">
      <c r="A46" s="217"/>
      <c r="B46" s="2" t="s">
        <v>291</v>
      </c>
      <c r="C46" s="14"/>
      <c r="D46" s="14"/>
      <c r="E46" s="15"/>
      <c r="F46" s="15"/>
      <c r="G46" s="229">
        <f>(G45/G44)*100</f>
        <v>70.22198159177044</v>
      </c>
    </row>
    <row r="47" spans="1:7" ht="36.75" customHeight="1">
      <c r="A47" s="217"/>
      <c r="B47" s="37" t="s">
        <v>512</v>
      </c>
      <c r="C47" s="38" t="s">
        <v>745</v>
      </c>
      <c r="D47" s="38" t="s">
        <v>220</v>
      </c>
      <c r="E47" s="39" t="s">
        <v>12</v>
      </c>
      <c r="F47" s="39">
        <v>244</v>
      </c>
      <c r="G47" s="227">
        <v>303</v>
      </c>
    </row>
    <row r="48" spans="1:7" ht="17.25" customHeight="1">
      <c r="A48" s="217"/>
      <c r="B48" s="24" t="s">
        <v>762</v>
      </c>
      <c r="C48" s="14"/>
      <c r="D48" s="14"/>
      <c r="E48" s="15"/>
      <c r="F48" s="15"/>
      <c r="G48" s="229">
        <v>101</v>
      </c>
    </row>
    <row r="49" spans="1:7" ht="17.25" customHeight="1">
      <c r="A49" s="100"/>
      <c r="B49" s="35" t="s">
        <v>291</v>
      </c>
      <c r="C49" s="12"/>
      <c r="D49" s="12"/>
      <c r="E49" s="13"/>
      <c r="F49" s="13"/>
      <c r="G49" s="230">
        <f>(G48/G47)*100</f>
        <v>33.33333333333333</v>
      </c>
    </row>
    <row r="50" spans="1:7" ht="17.25" customHeight="1">
      <c r="A50" s="202" t="s">
        <v>246</v>
      </c>
      <c r="B50" s="2" t="s">
        <v>296</v>
      </c>
      <c r="C50" s="14" t="s">
        <v>746</v>
      </c>
      <c r="D50" s="14" t="s">
        <v>244</v>
      </c>
      <c r="E50" s="15" t="s">
        <v>706</v>
      </c>
      <c r="F50" s="15"/>
      <c r="G50" s="111">
        <f>SUM(G53,G65)</f>
        <v>2885</v>
      </c>
    </row>
    <row r="51" spans="1:7" ht="17.25" customHeight="1">
      <c r="A51" s="202"/>
      <c r="B51" s="2" t="s">
        <v>762</v>
      </c>
      <c r="C51" s="14"/>
      <c r="D51" s="14"/>
      <c r="E51" s="15"/>
      <c r="F51" s="15"/>
      <c r="G51" s="111">
        <f>SUM(G54,G66)</f>
        <v>1677</v>
      </c>
    </row>
    <row r="52" spans="1:7" ht="17.25" customHeight="1">
      <c r="A52" s="202"/>
      <c r="B52" s="2" t="s">
        <v>291</v>
      </c>
      <c r="C52" s="14"/>
      <c r="D52" s="14"/>
      <c r="E52" s="15"/>
      <c r="F52" s="15"/>
      <c r="G52" s="96">
        <f>(G51/G50)*100</f>
        <v>58.128249566724435</v>
      </c>
    </row>
    <row r="53" spans="1:7" ht="33" customHeight="1">
      <c r="A53" s="202"/>
      <c r="B53" s="54" t="s">
        <v>709</v>
      </c>
      <c r="C53" s="34" t="s">
        <v>746</v>
      </c>
      <c r="D53" s="34" t="s">
        <v>244</v>
      </c>
      <c r="E53" s="30" t="s">
        <v>713</v>
      </c>
      <c r="F53" s="30"/>
      <c r="G53" s="10">
        <f>SUM(G56,G59,G62)</f>
        <v>1509</v>
      </c>
    </row>
    <row r="54" spans="1:7" ht="17.25" customHeight="1">
      <c r="A54" s="202"/>
      <c r="B54" s="2" t="s">
        <v>762</v>
      </c>
      <c r="C54" s="14"/>
      <c r="D54" s="14"/>
      <c r="E54" s="15"/>
      <c r="F54" s="15"/>
      <c r="G54" s="111">
        <f>SUM(G57,G60,G63)</f>
        <v>674</v>
      </c>
    </row>
    <row r="55" spans="1:7" ht="17.25" customHeight="1">
      <c r="A55" s="217"/>
      <c r="B55" s="2" t="s">
        <v>291</v>
      </c>
      <c r="C55" s="14"/>
      <c r="D55" s="14"/>
      <c r="E55" s="15"/>
      <c r="F55" s="15"/>
      <c r="G55" s="96">
        <f>(G54/G53)*100</f>
        <v>44.66534128561961</v>
      </c>
    </row>
    <row r="56" spans="1:7" ht="36" customHeight="1">
      <c r="A56" s="217"/>
      <c r="B56" s="37" t="s">
        <v>708</v>
      </c>
      <c r="C56" s="38" t="s">
        <v>746</v>
      </c>
      <c r="D56" s="38" t="s">
        <v>244</v>
      </c>
      <c r="E56" s="39" t="s">
        <v>713</v>
      </c>
      <c r="F56" s="39">
        <v>120</v>
      </c>
      <c r="G56" s="9">
        <v>1259</v>
      </c>
    </row>
    <row r="57" spans="1:7" ht="17.25" customHeight="1">
      <c r="A57" s="217"/>
      <c r="B57" s="24" t="s">
        <v>762</v>
      </c>
      <c r="C57" s="14"/>
      <c r="D57" s="14"/>
      <c r="E57" s="15"/>
      <c r="F57" s="15"/>
      <c r="G57" s="8">
        <v>531</v>
      </c>
    </row>
    <row r="58" spans="1:7" ht="17.25" customHeight="1">
      <c r="A58" s="217"/>
      <c r="B58" s="52" t="s">
        <v>291</v>
      </c>
      <c r="C58" s="19"/>
      <c r="D58" s="19"/>
      <c r="E58" s="18"/>
      <c r="F58" s="18"/>
      <c r="G58" s="120">
        <f>(G57/G56)*100</f>
        <v>42.17633042096902</v>
      </c>
    </row>
    <row r="59" spans="1:7" ht="33" customHeight="1">
      <c r="A59" s="217"/>
      <c r="B59" s="24" t="s">
        <v>512</v>
      </c>
      <c r="C59" s="14" t="s">
        <v>746</v>
      </c>
      <c r="D59" s="14" t="s">
        <v>244</v>
      </c>
      <c r="E59" s="15" t="s">
        <v>713</v>
      </c>
      <c r="F59" s="15">
        <v>244</v>
      </c>
      <c r="G59" s="8">
        <v>233</v>
      </c>
    </row>
    <row r="60" spans="1:7" ht="17.25" customHeight="1">
      <c r="A60" s="217"/>
      <c r="B60" s="24" t="s">
        <v>762</v>
      </c>
      <c r="C60" s="14"/>
      <c r="D60" s="14"/>
      <c r="E60" s="15"/>
      <c r="F60" s="15"/>
      <c r="G60" s="8">
        <v>143</v>
      </c>
    </row>
    <row r="61" spans="1:7" ht="17.25" customHeight="1">
      <c r="A61" s="217"/>
      <c r="B61" s="24" t="s">
        <v>291</v>
      </c>
      <c r="C61" s="14"/>
      <c r="D61" s="14"/>
      <c r="E61" s="15"/>
      <c r="F61" s="15"/>
      <c r="G61" s="96">
        <f>(G60/G59)*100</f>
        <v>61.37339055793991</v>
      </c>
    </row>
    <row r="62" spans="1:7" ht="17.25" customHeight="1">
      <c r="A62" s="217"/>
      <c r="B62" s="37" t="s">
        <v>714</v>
      </c>
      <c r="C62" s="38" t="s">
        <v>746</v>
      </c>
      <c r="D62" s="38" t="s">
        <v>244</v>
      </c>
      <c r="E62" s="39" t="s">
        <v>713</v>
      </c>
      <c r="F62" s="39">
        <v>852</v>
      </c>
      <c r="G62" s="9">
        <v>17</v>
      </c>
    </row>
    <row r="63" spans="1:7" ht="17.25" customHeight="1">
      <c r="A63" s="217"/>
      <c r="B63" s="24" t="s">
        <v>762</v>
      </c>
      <c r="C63" s="14"/>
      <c r="D63" s="14"/>
      <c r="E63" s="15"/>
      <c r="F63" s="15"/>
      <c r="G63" s="8">
        <v>0</v>
      </c>
    </row>
    <row r="64" spans="1:7" ht="17.25" customHeight="1">
      <c r="A64" s="217"/>
      <c r="B64" s="2" t="s">
        <v>291</v>
      </c>
      <c r="C64" s="14"/>
      <c r="D64" s="14"/>
      <c r="E64" s="15"/>
      <c r="F64" s="15"/>
      <c r="G64" s="229">
        <f>(G63/G62)*100</f>
        <v>0</v>
      </c>
    </row>
    <row r="65" spans="1:7" ht="33" customHeight="1">
      <c r="A65" s="217"/>
      <c r="B65" s="54" t="s">
        <v>715</v>
      </c>
      <c r="C65" s="34" t="s">
        <v>746</v>
      </c>
      <c r="D65" s="34" t="s">
        <v>244</v>
      </c>
      <c r="E65" s="30" t="s">
        <v>716</v>
      </c>
      <c r="F65" s="30"/>
      <c r="G65" s="232">
        <f>SUM(G68)</f>
        <v>1376</v>
      </c>
    </row>
    <row r="66" spans="1:7" ht="17.25" customHeight="1">
      <c r="A66" s="217"/>
      <c r="B66" s="24" t="s">
        <v>762</v>
      </c>
      <c r="C66" s="14"/>
      <c r="D66" s="14"/>
      <c r="E66" s="15"/>
      <c r="F66" s="15"/>
      <c r="G66" s="229">
        <f>SUM(G69)</f>
        <v>1003</v>
      </c>
    </row>
    <row r="67" spans="1:7" ht="17.25" customHeight="1">
      <c r="A67" s="217"/>
      <c r="B67" s="52" t="s">
        <v>291</v>
      </c>
      <c r="C67" s="19"/>
      <c r="D67" s="19"/>
      <c r="E67" s="18"/>
      <c r="F67" s="18"/>
      <c r="G67" s="231">
        <f>(G66/G65)*100</f>
        <v>72.89244186046511</v>
      </c>
    </row>
    <row r="68" spans="1:7" ht="33.75" customHeight="1">
      <c r="A68" s="217"/>
      <c r="B68" s="24" t="s">
        <v>708</v>
      </c>
      <c r="C68" s="14" t="s">
        <v>746</v>
      </c>
      <c r="D68" s="14" t="s">
        <v>244</v>
      </c>
      <c r="E68" s="15" t="s">
        <v>716</v>
      </c>
      <c r="F68" s="15">
        <v>120</v>
      </c>
      <c r="G68" s="229">
        <v>1376</v>
      </c>
    </row>
    <row r="69" spans="1:7" ht="17.25" customHeight="1">
      <c r="A69" s="217"/>
      <c r="B69" s="24" t="s">
        <v>762</v>
      </c>
      <c r="C69" s="14"/>
      <c r="D69" s="14"/>
      <c r="E69" s="15"/>
      <c r="F69" s="15"/>
      <c r="G69" s="229">
        <v>1003</v>
      </c>
    </row>
    <row r="70" spans="1:7" ht="17.25" customHeight="1">
      <c r="A70" s="100"/>
      <c r="B70" s="35" t="s">
        <v>291</v>
      </c>
      <c r="C70" s="12"/>
      <c r="D70" s="12"/>
      <c r="E70" s="13"/>
      <c r="F70" s="13"/>
      <c r="G70" s="230">
        <f>(G69/G68)*100</f>
        <v>72.89244186046511</v>
      </c>
    </row>
    <row r="71" spans="1:7" ht="66.75" customHeight="1">
      <c r="A71" s="202" t="s">
        <v>14</v>
      </c>
      <c r="B71" s="2" t="s">
        <v>297</v>
      </c>
      <c r="C71" s="14" t="s">
        <v>31</v>
      </c>
      <c r="D71" s="14" t="s">
        <v>166</v>
      </c>
      <c r="E71" s="15" t="s">
        <v>640</v>
      </c>
      <c r="F71" s="15"/>
      <c r="G71" s="111">
        <f>SUM(G74,G77)</f>
        <v>1784</v>
      </c>
    </row>
    <row r="72" spans="1:7" ht="17.25" customHeight="1">
      <c r="A72" s="202"/>
      <c r="B72" s="2" t="s">
        <v>762</v>
      </c>
      <c r="C72" s="14"/>
      <c r="D72" s="14"/>
      <c r="E72" s="15"/>
      <c r="F72" s="15"/>
      <c r="G72" s="111">
        <f>SUM(G75,G78)</f>
        <v>1191</v>
      </c>
    </row>
    <row r="73" spans="1:7" ht="17.25" customHeight="1">
      <c r="A73" s="202"/>
      <c r="B73" s="2" t="s">
        <v>291</v>
      </c>
      <c r="C73" s="14"/>
      <c r="D73" s="14"/>
      <c r="E73" s="15"/>
      <c r="F73" s="15"/>
      <c r="G73" s="229">
        <f>(G72/G71)*100</f>
        <v>66.76008968609865</v>
      </c>
    </row>
    <row r="74" spans="1:7" ht="30">
      <c r="A74" s="202"/>
      <c r="B74" s="37" t="s">
        <v>708</v>
      </c>
      <c r="C74" s="38" t="s">
        <v>31</v>
      </c>
      <c r="D74" s="38" t="s">
        <v>166</v>
      </c>
      <c r="E74" s="39" t="s">
        <v>640</v>
      </c>
      <c r="F74" s="39">
        <v>120</v>
      </c>
      <c r="G74" s="9">
        <v>1712</v>
      </c>
    </row>
    <row r="75" spans="1:7" ht="17.25" customHeight="1">
      <c r="A75" s="202"/>
      <c r="B75" s="24" t="s">
        <v>762</v>
      </c>
      <c r="C75" s="14"/>
      <c r="D75" s="14"/>
      <c r="E75" s="15"/>
      <c r="F75" s="15"/>
      <c r="G75" s="8">
        <v>1191</v>
      </c>
    </row>
    <row r="76" spans="1:7" ht="17.25" customHeight="1">
      <c r="A76" s="217"/>
      <c r="B76" s="52" t="s">
        <v>291</v>
      </c>
      <c r="C76" s="19"/>
      <c r="D76" s="19"/>
      <c r="E76" s="18"/>
      <c r="F76" s="18"/>
      <c r="G76" s="231">
        <f>(G75/G74)*100</f>
        <v>69.5677570093458</v>
      </c>
    </row>
    <row r="77" spans="1:7" ht="32.25" customHeight="1">
      <c r="A77" s="217"/>
      <c r="B77" s="24" t="s">
        <v>512</v>
      </c>
      <c r="C77" s="14" t="s">
        <v>31</v>
      </c>
      <c r="D77" s="14" t="s">
        <v>166</v>
      </c>
      <c r="E77" s="15" t="s">
        <v>640</v>
      </c>
      <c r="F77" s="15">
        <v>244</v>
      </c>
      <c r="G77" s="229">
        <v>72</v>
      </c>
    </row>
    <row r="78" spans="1:7" ht="17.25" customHeight="1">
      <c r="A78" s="217"/>
      <c r="B78" s="24" t="s">
        <v>762</v>
      </c>
      <c r="C78" s="14"/>
      <c r="D78" s="14"/>
      <c r="E78" s="15"/>
      <c r="F78" s="15"/>
      <c r="G78" s="229">
        <v>0</v>
      </c>
    </row>
    <row r="79" spans="1:7" ht="17.25" customHeight="1">
      <c r="A79" s="100"/>
      <c r="B79" s="35" t="s">
        <v>291</v>
      </c>
      <c r="C79" s="12"/>
      <c r="D79" s="12"/>
      <c r="E79" s="13"/>
      <c r="F79" s="13"/>
      <c r="G79" s="230">
        <f>(G78/G77)*100</f>
        <v>0</v>
      </c>
    </row>
    <row r="80" spans="1:7" ht="48.75" customHeight="1">
      <c r="A80" s="202" t="s">
        <v>15</v>
      </c>
      <c r="B80" s="23" t="s">
        <v>747</v>
      </c>
      <c r="C80" s="14" t="s">
        <v>31</v>
      </c>
      <c r="D80" s="14" t="s">
        <v>166</v>
      </c>
      <c r="E80" s="15" t="s">
        <v>639</v>
      </c>
      <c r="F80" s="15"/>
      <c r="G80" s="111">
        <f>SUM(G83,G86)</f>
        <v>2650</v>
      </c>
    </row>
    <row r="81" spans="1:7" ht="17.25" customHeight="1">
      <c r="A81" s="202"/>
      <c r="B81" s="23" t="s">
        <v>762</v>
      </c>
      <c r="C81" s="14"/>
      <c r="D81" s="14"/>
      <c r="E81" s="15"/>
      <c r="F81" s="15"/>
      <c r="G81" s="111">
        <f>SUM(G84,G87)</f>
        <v>1681</v>
      </c>
    </row>
    <row r="82" spans="1:7" ht="17.25" customHeight="1">
      <c r="A82" s="202"/>
      <c r="B82" s="23" t="s">
        <v>291</v>
      </c>
      <c r="C82" s="14"/>
      <c r="D82" s="14"/>
      <c r="E82" s="15"/>
      <c r="F82" s="15"/>
      <c r="G82" s="96">
        <f>(G81/G80)*100</f>
        <v>63.43396226415094</v>
      </c>
    </row>
    <row r="83" spans="1:7" ht="30" customHeight="1">
      <c r="A83" s="202"/>
      <c r="B83" s="37" t="s">
        <v>708</v>
      </c>
      <c r="C83" s="38" t="s">
        <v>31</v>
      </c>
      <c r="D83" s="38" t="s">
        <v>166</v>
      </c>
      <c r="E83" s="39" t="s">
        <v>639</v>
      </c>
      <c r="F83" s="39">
        <v>120</v>
      </c>
      <c r="G83" s="9">
        <v>2313</v>
      </c>
    </row>
    <row r="84" spans="1:7" ht="17.25" customHeight="1">
      <c r="A84" s="202"/>
      <c r="B84" s="24" t="s">
        <v>762</v>
      </c>
      <c r="C84" s="14"/>
      <c r="D84" s="14"/>
      <c r="E84" s="15"/>
      <c r="F84" s="15"/>
      <c r="G84" s="8">
        <v>1573</v>
      </c>
    </row>
    <row r="85" spans="1:7" ht="17.25" customHeight="1">
      <c r="A85" s="217"/>
      <c r="B85" s="24" t="s">
        <v>291</v>
      </c>
      <c r="C85" s="14"/>
      <c r="D85" s="14"/>
      <c r="E85" s="15"/>
      <c r="F85" s="15"/>
      <c r="G85" s="96">
        <f>(G84/G83)*100</f>
        <v>68.00691742325984</v>
      </c>
    </row>
    <row r="86" spans="1:7" ht="34.5" customHeight="1">
      <c r="A86" s="217"/>
      <c r="B86" s="37" t="s">
        <v>512</v>
      </c>
      <c r="C86" s="38" t="s">
        <v>31</v>
      </c>
      <c r="D86" s="38" t="s">
        <v>166</v>
      </c>
      <c r="E86" s="39" t="s">
        <v>639</v>
      </c>
      <c r="F86" s="39">
        <v>244</v>
      </c>
      <c r="G86" s="227">
        <v>337</v>
      </c>
    </row>
    <row r="87" spans="1:7" ht="17.25" customHeight="1">
      <c r="A87" s="217"/>
      <c r="B87" s="24" t="s">
        <v>762</v>
      </c>
      <c r="C87" s="14"/>
      <c r="D87" s="14"/>
      <c r="E87" s="15"/>
      <c r="F87" s="15"/>
      <c r="G87" s="229">
        <v>108</v>
      </c>
    </row>
    <row r="88" spans="1:7" ht="17.25" customHeight="1">
      <c r="A88" s="100"/>
      <c r="B88" s="35" t="s">
        <v>291</v>
      </c>
      <c r="C88" s="12"/>
      <c r="D88" s="12"/>
      <c r="E88" s="13"/>
      <c r="F88" s="13"/>
      <c r="G88" s="230">
        <f>(G87/G86)*100</f>
        <v>32.047477744807125</v>
      </c>
    </row>
    <row r="89" spans="1:7" ht="96" customHeight="1">
      <c r="A89" s="202" t="s">
        <v>16</v>
      </c>
      <c r="B89" s="2" t="s">
        <v>298</v>
      </c>
      <c r="C89" s="14" t="s">
        <v>31</v>
      </c>
      <c r="D89" s="14" t="s">
        <v>166</v>
      </c>
      <c r="E89" s="15" t="s">
        <v>641</v>
      </c>
      <c r="F89" s="15"/>
      <c r="G89" s="111">
        <f>SUM(G92,G95)</f>
        <v>967</v>
      </c>
    </row>
    <row r="90" spans="1:7" ht="17.25" customHeight="1">
      <c r="A90" s="202"/>
      <c r="B90" s="2" t="s">
        <v>762</v>
      </c>
      <c r="C90" s="14"/>
      <c r="D90" s="14"/>
      <c r="E90" s="15"/>
      <c r="F90" s="15"/>
      <c r="G90" s="111">
        <f>SUM(G93,G96)</f>
        <v>683</v>
      </c>
    </row>
    <row r="91" spans="1:7" ht="17.25" customHeight="1">
      <c r="A91" s="202"/>
      <c r="B91" s="2" t="s">
        <v>291</v>
      </c>
      <c r="C91" s="14"/>
      <c r="D91" s="14"/>
      <c r="E91" s="15"/>
      <c r="F91" s="15"/>
      <c r="G91" s="96">
        <f>(G90/G89)*100</f>
        <v>70.63081695966909</v>
      </c>
    </row>
    <row r="92" spans="1:7" ht="32.25" customHeight="1">
      <c r="A92" s="202"/>
      <c r="B92" s="37" t="s">
        <v>708</v>
      </c>
      <c r="C92" s="38" t="s">
        <v>31</v>
      </c>
      <c r="D92" s="38" t="s">
        <v>166</v>
      </c>
      <c r="E92" s="39" t="s">
        <v>614</v>
      </c>
      <c r="F92" s="39">
        <v>120</v>
      </c>
      <c r="G92" s="9">
        <v>817</v>
      </c>
    </row>
    <row r="93" spans="1:7" ht="17.25" customHeight="1">
      <c r="A93" s="202"/>
      <c r="B93" s="24" t="s">
        <v>762</v>
      </c>
      <c r="C93" s="14"/>
      <c r="D93" s="14"/>
      <c r="E93" s="15"/>
      <c r="F93" s="15"/>
      <c r="G93" s="8">
        <v>577</v>
      </c>
    </row>
    <row r="94" spans="1:7" ht="17.25" customHeight="1">
      <c r="A94" s="217"/>
      <c r="B94" s="52" t="s">
        <v>291</v>
      </c>
      <c r="C94" s="19"/>
      <c r="D94" s="19"/>
      <c r="E94" s="18"/>
      <c r="F94" s="18"/>
      <c r="G94" s="120">
        <f>(G93/G92)*100</f>
        <v>70.62423500611995</v>
      </c>
    </row>
    <row r="95" spans="1:7" ht="33.75" customHeight="1">
      <c r="A95" s="217"/>
      <c r="B95" s="24" t="s">
        <v>512</v>
      </c>
      <c r="C95" s="38" t="s">
        <v>31</v>
      </c>
      <c r="D95" s="38" t="s">
        <v>166</v>
      </c>
      <c r="E95" s="39" t="s">
        <v>614</v>
      </c>
      <c r="F95" s="15">
        <v>244</v>
      </c>
      <c r="G95" s="229">
        <v>150</v>
      </c>
    </row>
    <row r="96" spans="1:7" ht="17.25" customHeight="1">
      <c r="A96" s="217"/>
      <c r="B96" s="24" t="s">
        <v>762</v>
      </c>
      <c r="C96" s="14"/>
      <c r="D96" s="14"/>
      <c r="E96" s="15"/>
      <c r="F96" s="15"/>
      <c r="G96" s="229">
        <v>106</v>
      </c>
    </row>
    <row r="97" spans="1:7" ht="17.25" customHeight="1">
      <c r="A97" s="100"/>
      <c r="B97" s="35" t="s">
        <v>291</v>
      </c>
      <c r="C97" s="12"/>
      <c r="D97" s="12"/>
      <c r="E97" s="13"/>
      <c r="F97" s="13"/>
      <c r="G97" s="230">
        <f>(G96/G95)*100</f>
        <v>70.66666666666667</v>
      </c>
    </row>
    <row r="98" spans="1:7" ht="109.5" customHeight="1">
      <c r="A98" s="202" t="s">
        <v>17</v>
      </c>
      <c r="B98" s="24" t="s">
        <v>299</v>
      </c>
      <c r="C98" s="14" t="s">
        <v>31</v>
      </c>
      <c r="D98" s="14" t="s">
        <v>166</v>
      </c>
      <c r="E98" s="15" t="s">
        <v>476</v>
      </c>
      <c r="F98" s="15"/>
      <c r="G98" s="111">
        <f>SUM(G102)</f>
        <v>511</v>
      </c>
    </row>
    <row r="99" spans="1:7" ht="17.25" customHeight="1">
      <c r="A99" s="202"/>
      <c r="B99" s="24" t="s">
        <v>762</v>
      </c>
      <c r="C99" s="14"/>
      <c r="D99" s="14"/>
      <c r="E99" s="15"/>
      <c r="F99" s="15"/>
      <c r="G99" s="8">
        <f>SUM(G103)</f>
        <v>303</v>
      </c>
    </row>
    <row r="100" spans="1:7" ht="17.25" customHeight="1">
      <c r="A100" s="202"/>
      <c r="B100" s="24" t="s">
        <v>291</v>
      </c>
      <c r="C100" s="14"/>
      <c r="D100" s="14"/>
      <c r="E100" s="15"/>
      <c r="F100" s="15"/>
      <c r="G100" s="96">
        <f>(G99/G98)*100</f>
        <v>59.295499021526425</v>
      </c>
    </row>
    <row r="101" spans="1:7" ht="17.25" customHeight="1">
      <c r="A101" s="202"/>
      <c r="B101" s="35" t="s">
        <v>6</v>
      </c>
      <c r="C101" s="12"/>
      <c r="D101" s="12"/>
      <c r="E101" s="13"/>
      <c r="F101" s="13"/>
      <c r="G101" s="7"/>
    </row>
    <row r="102" spans="1:7" ht="32.25" customHeight="1">
      <c r="A102" s="202"/>
      <c r="B102" s="36" t="s">
        <v>748</v>
      </c>
      <c r="C102" s="26" t="s">
        <v>31</v>
      </c>
      <c r="D102" s="26" t="s">
        <v>166</v>
      </c>
      <c r="E102" s="27" t="s">
        <v>476</v>
      </c>
      <c r="F102" s="27">
        <v>120</v>
      </c>
      <c r="G102" s="28">
        <v>511</v>
      </c>
    </row>
    <row r="103" spans="1:7" ht="17.25" customHeight="1">
      <c r="A103" s="202"/>
      <c r="B103" s="61" t="s">
        <v>762</v>
      </c>
      <c r="C103" s="14"/>
      <c r="D103" s="14"/>
      <c r="E103" s="15"/>
      <c r="F103" s="15"/>
      <c r="G103" s="8">
        <v>303</v>
      </c>
    </row>
    <row r="104" spans="1:7" ht="17.25" customHeight="1">
      <c r="A104" s="202"/>
      <c r="B104" s="61" t="s">
        <v>291</v>
      </c>
      <c r="C104" s="14"/>
      <c r="D104" s="14"/>
      <c r="E104" s="15"/>
      <c r="F104" s="15"/>
      <c r="G104" s="96">
        <f>(G103/G102)*100</f>
        <v>59.295499021526425</v>
      </c>
    </row>
    <row r="105" spans="1:7" ht="47.25" customHeight="1">
      <c r="A105" s="201" t="s">
        <v>18</v>
      </c>
      <c r="B105" s="33" t="s">
        <v>300</v>
      </c>
      <c r="C105" s="34" t="s">
        <v>31</v>
      </c>
      <c r="D105" s="34" t="s">
        <v>166</v>
      </c>
      <c r="E105" s="30" t="s">
        <v>12</v>
      </c>
      <c r="F105" s="30"/>
      <c r="G105" s="110">
        <f>SUM(G108)</f>
        <v>245</v>
      </c>
    </row>
    <row r="106" spans="1:7" ht="17.25" customHeight="1">
      <c r="A106" s="202"/>
      <c r="B106" s="2" t="s">
        <v>762</v>
      </c>
      <c r="C106" s="14"/>
      <c r="D106" s="14"/>
      <c r="E106" s="15"/>
      <c r="F106" s="15"/>
      <c r="G106" s="8">
        <f>SUM(G109)</f>
        <v>223</v>
      </c>
    </row>
    <row r="107" spans="1:7" ht="17.25" customHeight="1">
      <c r="A107" s="202"/>
      <c r="B107" s="2" t="s">
        <v>291</v>
      </c>
      <c r="C107" s="14"/>
      <c r="D107" s="14"/>
      <c r="E107" s="15"/>
      <c r="F107" s="15"/>
      <c r="G107" s="96">
        <f>(G106/G105)*100</f>
        <v>91.02040816326532</v>
      </c>
    </row>
    <row r="108" spans="1:7" ht="33" customHeight="1">
      <c r="A108" s="202"/>
      <c r="B108" s="193" t="s">
        <v>512</v>
      </c>
      <c r="C108" s="38" t="s">
        <v>31</v>
      </c>
      <c r="D108" s="38" t="s">
        <v>166</v>
      </c>
      <c r="E108" s="39" t="s">
        <v>19</v>
      </c>
      <c r="F108" s="39">
        <v>244</v>
      </c>
      <c r="G108" s="40">
        <v>245</v>
      </c>
    </row>
    <row r="109" spans="1:7" ht="17.25" customHeight="1">
      <c r="A109" s="202"/>
      <c r="B109" s="2" t="s">
        <v>762</v>
      </c>
      <c r="C109" s="14"/>
      <c r="D109" s="14"/>
      <c r="E109" s="15"/>
      <c r="F109" s="15"/>
      <c r="G109" s="55">
        <v>223</v>
      </c>
    </row>
    <row r="110" spans="1:7" ht="17.25" customHeight="1">
      <c r="A110" s="100"/>
      <c r="B110" s="3" t="s">
        <v>291</v>
      </c>
      <c r="C110" s="12"/>
      <c r="D110" s="12"/>
      <c r="E110" s="13"/>
      <c r="F110" s="13"/>
      <c r="G110" s="102">
        <f>(G109/G108)*100</f>
        <v>91.02040816326532</v>
      </c>
    </row>
    <row r="111" spans="1:7" ht="17.25" customHeight="1">
      <c r="A111" s="202" t="s">
        <v>20</v>
      </c>
      <c r="B111" s="2" t="s">
        <v>301</v>
      </c>
      <c r="C111" s="14" t="s">
        <v>31</v>
      </c>
      <c r="D111" s="14" t="s">
        <v>166</v>
      </c>
      <c r="E111" s="15" t="s">
        <v>12</v>
      </c>
      <c r="F111" s="15"/>
      <c r="G111" s="110">
        <f>SUM(G114)</f>
        <v>3703</v>
      </c>
    </row>
    <row r="112" spans="1:7" ht="17.25" customHeight="1">
      <c r="A112" s="202"/>
      <c r="B112" s="2" t="s">
        <v>762</v>
      </c>
      <c r="C112" s="14"/>
      <c r="D112" s="14"/>
      <c r="E112" s="15"/>
      <c r="F112" s="15"/>
      <c r="G112" s="8">
        <f>SUM(G115)</f>
        <v>2424</v>
      </c>
    </row>
    <row r="113" spans="1:7" ht="17.25" customHeight="1">
      <c r="A113" s="202"/>
      <c r="B113" s="2" t="s">
        <v>291</v>
      </c>
      <c r="C113" s="14"/>
      <c r="D113" s="14"/>
      <c r="E113" s="15"/>
      <c r="F113" s="15"/>
      <c r="G113" s="96">
        <f>(G112/G111)*100</f>
        <v>65.4604374831218</v>
      </c>
    </row>
    <row r="114" spans="1:7" ht="32.25" customHeight="1">
      <c r="A114" s="202"/>
      <c r="B114" s="193" t="s">
        <v>512</v>
      </c>
      <c r="C114" s="38" t="s">
        <v>31</v>
      </c>
      <c r="D114" s="38" t="s">
        <v>166</v>
      </c>
      <c r="E114" s="39" t="s">
        <v>19</v>
      </c>
      <c r="F114" s="39">
        <v>244</v>
      </c>
      <c r="G114" s="40">
        <v>3703</v>
      </c>
    </row>
    <row r="115" spans="1:7" ht="17.25" customHeight="1">
      <c r="A115" s="202"/>
      <c r="B115" s="2" t="s">
        <v>762</v>
      </c>
      <c r="C115" s="14"/>
      <c r="D115" s="14"/>
      <c r="E115" s="15"/>
      <c r="F115" s="15"/>
      <c r="G115" s="55">
        <v>2424</v>
      </c>
    </row>
    <row r="116" spans="1:7" ht="17.25" customHeight="1">
      <c r="A116" s="202"/>
      <c r="B116" s="2" t="s">
        <v>291</v>
      </c>
      <c r="C116" s="14"/>
      <c r="D116" s="14"/>
      <c r="E116" s="15"/>
      <c r="F116" s="15"/>
      <c r="G116" s="96">
        <f>(G115/G114)*100</f>
        <v>65.4604374831218</v>
      </c>
    </row>
    <row r="117" spans="1:7" ht="33.75" customHeight="1">
      <c r="A117" s="201" t="s">
        <v>21</v>
      </c>
      <c r="B117" s="33" t="s">
        <v>302</v>
      </c>
      <c r="C117" s="34" t="s">
        <v>31</v>
      </c>
      <c r="D117" s="34" t="s">
        <v>166</v>
      </c>
      <c r="E117" s="30" t="s">
        <v>12</v>
      </c>
      <c r="F117" s="30"/>
      <c r="G117" s="110">
        <f>SUM(G120)</f>
        <v>2735</v>
      </c>
    </row>
    <row r="118" spans="1:7" ht="17.25" customHeight="1">
      <c r="A118" s="202"/>
      <c r="B118" s="2" t="s">
        <v>762</v>
      </c>
      <c r="C118" s="14"/>
      <c r="D118" s="14"/>
      <c r="E118" s="15"/>
      <c r="F118" s="15"/>
      <c r="G118" s="8">
        <f>SUM(G121)</f>
        <v>1500</v>
      </c>
    </row>
    <row r="119" spans="1:7" ht="17.25" customHeight="1">
      <c r="A119" s="202"/>
      <c r="B119" s="2" t="s">
        <v>291</v>
      </c>
      <c r="C119" s="14"/>
      <c r="D119" s="14"/>
      <c r="E119" s="15"/>
      <c r="F119" s="15"/>
      <c r="G119" s="96">
        <f>(G118/G117)*100</f>
        <v>54.844606946983546</v>
      </c>
    </row>
    <row r="120" spans="1:7" ht="32.25" customHeight="1">
      <c r="A120" s="202"/>
      <c r="B120" s="193" t="s">
        <v>512</v>
      </c>
      <c r="C120" s="38" t="s">
        <v>31</v>
      </c>
      <c r="D120" s="38" t="s">
        <v>166</v>
      </c>
      <c r="E120" s="39" t="s">
        <v>19</v>
      </c>
      <c r="F120" s="39">
        <v>244</v>
      </c>
      <c r="G120" s="40">
        <v>2735</v>
      </c>
    </row>
    <row r="121" spans="1:7" ht="17.25" customHeight="1">
      <c r="A121" s="202"/>
      <c r="B121" s="2" t="s">
        <v>762</v>
      </c>
      <c r="C121" s="14"/>
      <c r="D121" s="14"/>
      <c r="E121" s="15"/>
      <c r="F121" s="15"/>
      <c r="G121" s="55">
        <v>1500</v>
      </c>
    </row>
    <row r="122" spans="1:7" ht="17.25" customHeight="1">
      <c r="A122" s="100"/>
      <c r="B122" s="3" t="s">
        <v>291</v>
      </c>
      <c r="C122" s="12"/>
      <c r="D122" s="12"/>
      <c r="E122" s="13"/>
      <c r="F122" s="13"/>
      <c r="G122" s="102">
        <f>(G121/G120)*100</f>
        <v>54.844606946983546</v>
      </c>
    </row>
    <row r="123" spans="1:7" ht="45.75" customHeight="1">
      <c r="A123" s="202" t="s">
        <v>281</v>
      </c>
      <c r="B123" s="176" t="s">
        <v>303</v>
      </c>
      <c r="C123" s="14" t="s">
        <v>31</v>
      </c>
      <c r="D123" s="14" t="s">
        <v>166</v>
      </c>
      <c r="E123" s="15" t="s">
        <v>613</v>
      </c>
      <c r="F123" s="15"/>
      <c r="G123" s="111">
        <f>SUM(G126,G129)</f>
        <v>830</v>
      </c>
    </row>
    <row r="124" spans="1:7" ht="17.25" customHeight="1">
      <c r="A124" s="202"/>
      <c r="B124" s="177" t="s">
        <v>762</v>
      </c>
      <c r="C124" s="14"/>
      <c r="D124" s="14"/>
      <c r="E124" s="15"/>
      <c r="F124" s="15"/>
      <c r="G124" s="111">
        <f>SUM(G127,G130)</f>
        <v>544</v>
      </c>
    </row>
    <row r="125" spans="1:7" ht="17.25" customHeight="1">
      <c r="A125" s="202"/>
      <c r="B125" s="177" t="s">
        <v>291</v>
      </c>
      <c r="C125" s="14"/>
      <c r="D125" s="14"/>
      <c r="E125" s="15"/>
      <c r="F125" s="15"/>
      <c r="G125" s="96">
        <f>(G124/G123)*100</f>
        <v>65.5421686746988</v>
      </c>
    </row>
    <row r="126" spans="1:7" ht="32.25" customHeight="1">
      <c r="A126" s="202"/>
      <c r="B126" s="37" t="s">
        <v>708</v>
      </c>
      <c r="C126" s="38" t="s">
        <v>31</v>
      </c>
      <c r="D126" s="38" t="s">
        <v>166</v>
      </c>
      <c r="E126" s="39" t="s">
        <v>613</v>
      </c>
      <c r="F126" s="39">
        <v>120</v>
      </c>
      <c r="G126" s="9">
        <v>746</v>
      </c>
    </row>
    <row r="127" spans="1:7" ht="17.25" customHeight="1">
      <c r="A127" s="202"/>
      <c r="B127" s="24" t="s">
        <v>762</v>
      </c>
      <c r="C127" s="14"/>
      <c r="D127" s="14"/>
      <c r="E127" s="15"/>
      <c r="F127" s="15"/>
      <c r="G127" s="8">
        <v>532</v>
      </c>
    </row>
    <row r="128" spans="1:7" ht="17.25" customHeight="1">
      <c r="A128" s="217"/>
      <c r="B128" s="52" t="s">
        <v>291</v>
      </c>
      <c r="C128" s="19"/>
      <c r="D128" s="19"/>
      <c r="E128" s="18"/>
      <c r="F128" s="18"/>
      <c r="G128" s="120">
        <f>(G127/G126)*100</f>
        <v>71.31367292225201</v>
      </c>
    </row>
    <row r="129" spans="1:7" ht="35.25" customHeight="1">
      <c r="A129" s="217"/>
      <c r="B129" s="24" t="s">
        <v>512</v>
      </c>
      <c r="C129" s="14" t="s">
        <v>31</v>
      </c>
      <c r="D129" s="14" t="s">
        <v>166</v>
      </c>
      <c r="E129" s="15" t="s">
        <v>613</v>
      </c>
      <c r="F129" s="15">
        <v>244</v>
      </c>
      <c r="G129" s="229">
        <v>84</v>
      </c>
    </row>
    <row r="130" spans="1:7" ht="17.25" customHeight="1">
      <c r="A130" s="217"/>
      <c r="B130" s="24" t="s">
        <v>762</v>
      </c>
      <c r="C130" s="14"/>
      <c r="D130" s="14"/>
      <c r="E130" s="15"/>
      <c r="F130" s="15"/>
      <c r="G130" s="229">
        <v>12</v>
      </c>
    </row>
    <row r="131" spans="1:7" ht="17.25" customHeight="1">
      <c r="A131" s="217"/>
      <c r="B131" s="35" t="s">
        <v>291</v>
      </c>
      <c r="C131" s="14"/>
      <c r="D131" s="14"/>
      <c r="E131" s="15"/>
      <c r="F131" s="15"/>
      <c r="G131" s="230">
        <f>(G130/G129)*100</f>
        <v>14.285714285714285</v>
      </c>
    </row>
    <row r="132" spans="1:7" ht="17.25" customHeight="1">
      <c r="A132" s="105" t="s">
        <v>22</v>
      </c>
      <c r="B132" s="43" t="s">
        <v>304</v>
      </c>
      <c r="C132" s="42" t="s">
        <v>31</v>
      </c>
      <c r="D132" s="42" t="s">
        <v>221</v>
      </c>
      <c r="E132" s="16" t="s">
        <v>23</v>
      </c>
      <c r="F132" s="106">
        <v>870</v>
      </c>
      <c r="G132" s="242">
        <v>407</v>
      </c>
    </row>
    <row r="133" spans="1:7" ht="17.25" customHeight="1">
      <c r="A133" s="91"/>
      <c r="B133" s="186" t="s">
        <v>480</v>
      </c>
      <c r="C133" s="21"/>
      <c r="D133" s="21"/>
      <c r="E133" s="22"/>
      <c r="F133" s="22"/>
      <c r="G133" s="5"/>
    </row>
    <row r="134" spans="1:7" ht="17.25" customHeight="1">
      <c r="A134" s="108"/>
      <c r="B134" s="185" t="s">
        <v>481</v>
      </c>
      <c r="C134" s="20"/>
      <c r="D134" s="20"/>
      <c r="E134" s="17"/>
      <c r="F134" s="17"/>
      <c r="G134" s="109"/>
    </row>
    <row r="135" spans="1:7" ht="49.5" customHeight="1">
      <c r="A135" s="200" t="s">
        <v>24</v>
      </c>
      <c r="B135" s="32" t="s">
        <v>305</v>
      </c>
      <c r="C135" s="21" t="s">
        <v>31</v>
      </c>
      <c r="D135" s="21" t="s">
        <v>167</v>
      </c>
      <c r="E135" s="22" t="s">
        <v>25</v>
      </c>
      <c r="F135" s="22"/>
      <c r="G135" s="107">
        <f>SUM(G138)</f>
        <v>1670</v>
      </c>
    </row>
    <row r="136" spans="1:7" ht="17.25" customHeight="1">
      <c r="A136" s="200"/>
      <c r="B136" s="32" t="s">
        <v>762</v>
      </c>
      <c r="C136" s="21"/>
      <c r="D136" s="21"/>
      <c r="E136" s="22"/>
      <c r="F136" s="22"/>
      <c r="G136" s="5">
        <f>SUM(G139)</f>
        <v>1002</v>
      </c>
    </row>
    <row r="137" spans="1:7" ht="17.25" customHeight="1">
      <c r="A137" s="200"/>
      <c r="B137" s="32" t="s">
        <v>291</v>
      </c>
      <c r="C137" s="21"/>
      <c r="D137" s="21"/>
      <c r="E137" s="22"/>
      <c r="F137" s="22"/>
      <c r="G137" s="103">
        <f>(G136/G135)*100</f>
        <v>60</v>
      </c>
    </row>
    <row r="138" spans="1:7" ht="34.5" customHeight="1">
      <c r="A138" s="200"/>
      <c r="B138" s="37" t="s">
        <v>512</v>
      </c>
      <c r="C138" s="38" t="s">
        <v>31</v>
      </c>
      <c r="D138" s="38" t="s">
        <v>167</v>
      </c>
      <c r="E138" s="39" t="s">
        <v>25</v>
      </c>
      <c r="F138" s="39">
        <v>244</v>
      </c>
      <c r="G138" s="9">
        <v>1670</v>
      </c>
    </row>
    <row r="139" spans="1:7" ht="17.25" customHeight="1">
      <c r="A139" s="87"/>
      <c r="B139" s="24" t="s">
        <v>762</v>
      </c>
      <c r="C139" s="14"/>
      <c r="D139" s="14"/>
      <c r="E139" s="15"/>
      <c r="F139" s="15"/>
      <c r="G139" s="8">
        <v>1002</v>
      </c>
    </row>
    <row r="140" spans="1:7" ht="17.25" customHeight="1">
      <c r="A140" s="87"/>
      <c r="B140" s="24" t="s">
        <v>291</v>
      </c>
      <c r="C140" s="14"/>
      <c r="D140" s="14"/>
      <c r="E140" s="15"/>
      <c r="F140" s="15"/>
      <c r="G140" s="96">
        <f>(G139/G138)*100</f>
        <v>60</v>
      </c>
    </row>
    <row r="141" spans="1:7" ht="104.25" customHeight="1">
      <c r="A141" s="75" t="s">
        <v>26</v>
      </c>
      <c r="B141" s="41" t="s">
        <v>749</v>
      </c>
      <c r="C141" s="42" t="s">
        <v>31</v>
      </c>
      <c r="D141" s="42" t="s">
        <v>167</v>
      </c>
      <c r="E141" s="16" t="s">
        <v>27</v>
      </c>
      <c r="F141" s="16"/>
      <c r="G141" s="104">
        <f>SUM(G145,G148)</f>
        <v>875</v>
      </c>
    </row>
    <row r="142" spans="1:7" ht="17.25" customHeight="1">
      <c r="A142" s="87"/>
      <c r="B142" s="71" t="s">
        <v>762</v>
      </c>
      <c r="C142" s="21"/>
      <c r="D142" s="21"/>
      <c r="E142" s="22"/>
      <c r="F142" s="22"/>
      <c r="G142" s="5">
        <f>SUM(G146,G152)</f>
        <v>664</v>
      </c>
    </row>
    <row r="143" spans="1:7" ht="17.25" customHeight="1">
      <c r="A143" s="87"/>
      <c r="B143" s="71" t="s">
        <v>291</v>
      </c>
      <c r="C143" s="21"/>
      <c r="D143" s="21"/>
      <c r="E143" s="22"/>
      <c r="F143" s="22"/>
      <c r="G143" s="103">
        <f>(G142/G141)*100</f>
        <v>75.88571428571429</v>
      </c>
    </row>
    <row r="144" spans="1:7" ht="17.25" customHeight="1">
      <c r="A144" s="87"/>
      <c r="B144" s="71" t="s">
        <v>6</v>
      </c>
      <c r="C144" s="21"/>
      <c r="D144" s="21"/>
      <c r="E144" s="22"/>
      <c r="F144" s="22"/>
      <c r="G144" s="190"/>
    </row>
    <row r="145" spans="1:7" ht="64.5" customHeight="1">
      <c r="A145" s="199" t="s">
        <v>507</v>
      </c>
      <c r="B145" s="151" t="s">
        <v>633</v>
      </c>
      <c r="C145" s="34" t="s">
        <v>31</v>
      </c>
      <c r="D145" s="34" t="s">
        <v>167</v>
      </c>
      <c r="E145" s="30" t="s">
        <v>27</v>
      </c>
      <c r="F145" s="30">
        <v>611</v>
      </c>
      <c r="G145" s="10">
        <v>850</v>
      </c>
    </row>
    <row r="146" spans="1:7" ht="17.25" customHeight="1">
      <c r="A146" s="200"/>
      <c r="B146" s="2" t="s">
        <v>762</v>
      </c>
      <c r="C146" s="14"/>
      <c r="D146" s="14"/>
      <c r="E146" s="15"/>
      <c r="F146" s="15"/>
      <c r="G146" s="8">
        <v>659</v>
      </c>
    </row>
    <row r="147" spans="1:7" ht="17.25" customHeight="1">
      <c r="A147" s="99"/>
      <c r="B147" s="3" t="s">
        <v>291</v>
      </c>
      <c r="C147" s="12"/>
      <c r="D147" s="12"/>
      <c r="E147" s="13"/>
      <c r="F147" s="13"/>
      <c r="G147" s="102">
        <f>(G146/G145)*100</f>
        <v>77.52941176470588</v>
      </c>
    </row>
    <row r="148" spans="1:7" ht="48" customHeight="1">
      <c r="A148" s="202" t="s">
        <v>508</v>
      </c>
      <c r="B148" s="2" t="s">
        <v>509</v>
      </c>
      <c r="C148" s="14" t="s">
        <v>31</v>
      </c>
      <c r="D148" s="14" t="s">
        <v>167</v>
      </c>
      <c r="E148" s="15" t="s">
        <v>510</v>
      </c>
      <c r="F148" s="15"/>
      <c r="G148" s="110">
        <f>SUM(G151)</f>
        <v>25</v>
      </c>
    </row>
    <row r="149" spans="1:7" ht="17.25" customHeight="1">
      <c r="A149" s="202"/>
      <c r="B149" s="2" t="s">
        <v>762</v>
      </c>
      <c r="C149" s="14"/>
      <c r="D149" s="14"/>
      <c r="E149" s="15"/>
      <c r="F149" s="15"/>
      <c r="G149" s="8">
        <f>SUM(G152)</f>
        <v>5</v>
      </c>
    </row>
    <row r="150" spans="1:7" ht="17.25" customHeight="1">
      <c r="A150" s="202"/>
      <c r="B150" s="2" t="s">
        <v>291</v>
      </c>
      <c r="C150" s="14"/>
      <c r="D150" s="14"/>
      <c r="E150" s="15"/>
      <c r="F150" s="15"/>
      <c r="G150" s="96">
        <f>(G149/G148)*100</f>
        <v>20</v>
      </c>
    </row>
    <row r="151" spans="1:7" ht="62.25" customHeight="1">
      <c r="A151" s="200"/>
      <c r="B151" s="151" t="s">
        <v>633</v>
      </c>
      <c r="C151" s="38" t="s">
        <v>31</v>
      </c>
      <c r="D151" s="38" t="s">
        <v>167</v>
      </c>
      <c r="E151" s="39" t="s">
        <v>511</v>
      </c>
      <c r="F151" s="39">
        <v>611</v>
      </c>
      <c r="G151" s="119">
        <v>25</v>
      </c>
    </row>
    <row r="152" spans="1:7" ht="17.25" customHeight="1">
      <c r="A152" s="200"/>
      <c r="B152" s="2" t="s">
        <v>762</v>
      </c>
      <c r="C152" s="14"/>
      <c r="D152" s="14"/>
      <c r="E152" s="15"/>
      <c r="F152" s="15"/>
      <c r="G152" s="8">
        <v>5</v>
      </c>
    </row>
    <row r="153" spans="1:7" ht="17.25" customHeight="1">
      <c r="A153" s="99"/>
      <c r="B153" s="3" t="s">
        <v>291</v>
      </c>
      <c r="C153" s="12"/>
      <c r="D153" s="12"/>
      <c r="E153" s="13"/>
      <c r="F153" s="13"/>
      <c r="G153" s="102">
        <f>(G152/G151)*100</f>
        <v>20</v>
      </c>
    </row>
    <row r="154" spans="1:7" ht="31.5">
      <c r="A154" s="199" t="s">
        <v>28</v>
      </c>
      <c r="B154" s="43" t="s">
        <v>307</v>
      </c>
      <c r="C154" s="42" t="s">
        <v>31</v>
      </c>
      <c r="D154" s="42" t="s">
        <v>243</v>
      </c>
      <c r="E154" s="16" t="s">
        <v>612</v>
      </c>
      <c r="F154" s="16"/>
      <c r="G154" s="104">
        <f>SUM(G157)</f>
        <v>2400</v>
      </c>
    </row>
    <row r="155" spans="1:7" ht="17.25" customHeight="1">
      <c r="A155" s="200"/>
      <c r="B155" s="32" t="s">
        <v>762</v>
      </c>
      <c r="C155" s="21"/>
      <c r="D155" s="21"/>
      <c r="E155" s="22"/>
      <c r="F155" s="22"/>
      <c r="G155" s="5">
        <f>SUM(G158)</f>
        <v>2400</v>
      </c>
    </row>
    <row r="156" spans="1:7" ht="17.25" customHeight="1">
      <c r="A156" s="200"/>
      <c r="B156" s="32" t="s">
        <v>291</v>
      </c>
      <c r="C156" s="21"/>
      <c r="D156" s="21"/>
      <c r="E156" s="22"/>
      <c r="F156" s="22"/>
      <c r="G156" s="103">
        <f>(G155/G154)*100</f>
        <v>100</v>
      </c>
    </row>
    <row r="157" spans="1:7" ht="33.75" customHeight="1">
      <c r="A157" s="200"/>
      <c r="B157" s="37" t="s">
        <v>512</v>
      </c>
      <c r="C157" s="38" t="s">
        <v>31</v>
      </c>
      <c r="D157" s="38" t="s">
        <v>243</v>
      </c>
      <c r="E157" s="39" t="s">
        <v>612</v>
      </c>
      <c r="F157" s="39">
        <v>244</v>
      </c>
      <c r="G157" s="9">
        <v>2400</v>
      </c>
    </row>
    <row r="158" spans="1:7" ht="17.25" customHeight="1">
      <c r="A158" s="200"/>
      <c r="B158" s="2" t="s">
        <v>762</v>
      </c>
      <c r="C158" s="14"/>
      <c r="D158" s="14"/>
      <c r="E158" s="15"/>
      <c r="F158" s="15"/>
      <c r="G158" s="8">
        <v>2400</v>
      </c>
    </row>
    <row r="159" spans="1:7" ht="17.25" customHeight="1">
      <c r="A159" s="99"/>
      <c r="B159" s="3" t="s">
        <v>291</v>
      </c>
      <c r="C159" s="12"/>
      <c r="D159" s="12"/>
      <c r="E159" s="13"/>
      <c r="F159" s="13"/>
      <c r="G159" s="102">
        <f>(G158/G157)*100</f>
        <v>100</v>
      </c>
    </row>
    <row r="160" spans="1:7" ht="50.25" customHeight="1">
      <c r="A160" s="200" t="s">
        <v>717</v>
      </c>
      <c r="B160" s="32" t="s">
        <v>308</v>
      </c>
      <c r="C160" s="21" t="s">
        <v>31</v>
      </c>
      <c r="D160" s="21" t="s">
        <v>167</v>
      </c>
      <c r="E160" s="22" t="s">
        <v>30</v>
      </c>
      <c r="F160" s="22"/>
      <c r="G160" s="5">
        <f>SUM(G163)</f>
        <v>15</v>
      </c>
    </row>
    <row r="161" spans="1:7" ht="17.25" customHeight="1">
      <c r="A161" s="200"/>
      <c r="B161" s="32" t="s">
        <v>762</v>
      </c>
      <c r="C161" s="21"/>
      <c r="D161" s="21"/>
      <c r="E161" s="22"/>
      <c r="F161" s="22"/>
      <c r="G161" s="5">
        <f>SUM(G164)</f>
        <v>0</v>
      </c>
    </row>
    <row r="162" spans="1:7" ht="17.25" customHeight="1">
      <c r="A162" s="200"/>
      <c r="B162" s="32" t="s">
        <v>291</v>
      </c>
      <c r="C162" s="21"/>
      <c r="D162" s="21"/>
      <c r="E162" s="22"/>
      <c r="F162" s="22"/>
      <c r="G162" s="103">
        <f>(G161/G160)*100</f>
        <v>0</v>
      </c>
    </row>
    <row r="163" spans="1:7" ht="33.75" customHeight="1">
      <c r="A163" s="200"/>
      <c r="B163" s="37" t="s">
        <v>512</v>
      </c>
      <c r="C163" s="38" t="s">
        <v>31</v>
      </c>
      <c r="D163" s="38" t="s">
        <v>167</v>
      </c>
      <c r="E163" s="39" t="s">
        <v>30</v>
      </c>
      <c r="F163" s="39">
        <v>244</v>
      </c>
      <c r="G163" s="9">
        <v>15</v>
      </c>
    </row>
    <row r="164" spans="1:7" ht="17.25" customHeight="1">
      <c r="A164" s="200"/>
      <c r="B164" s="24" t="s">
        <v>762</v>
      </c>
      <c r="C164" s="14"/>
      <c r="D164" s="14"/>
      <c r="E164" s="15"/>
      <c r="F164" s="15"/>
      <c r="G164" s="8">
        <v>0</v>
      </c>
    </row>
    <row r="165" spans="1:7" ht="17.25" customHeight="1" thickBot="1">
      <c r="A165" s="200"/>
      <c r="B165" s="24" t="s">
        <v>291</v>
      </c>
      <c r="C165" s="14"/>
      <c r="D165" s="14"/>
      <c r="E165" s="15"/>
      <c r="F165" s="15"/>
      <c r="G165" s="96">
        <f>(G164/G163)*100</f>
        <v>0</v>
      </c>
    </row>
    <row r="166" spans="1:7" ht="17.25" customHeight="1">
      <c r="A166" s="77">
        <v>2</v>
      </c>
      <c r="B166" s="44" t="s">
        <v>309</v>
      </c>
      <c r="C166" s="45" t="s">
        <v>31</v>
      </c>
      <c r="D166" s="45" t="s">
        <v>169</v>
      </c>
      <c r="E166" s="46"/>
      <c r="F166" s="46"/>
      <c r="G166" s="47">
        <f>SUM(G169,G175)</f>
        <v>2722</v>
      </c>
    </row>
    <row r="167" spans="1:7" ht="17.25" customHeight="1">
      <c r="A167" s="200"/>
      <c r="B167" s="71" t="s">
        <v>762</v>
      </c>
      <c r="C167" s="21"/>
      <c r="D167" s="21"/>
      <c r="E167" s="22"/>
      <c r="F167" s="22"/>
      <c r="G167" s="107">
        <f>SUM(G170,G176)</f>
        <v>1837</v>
      </c>
    </row>
    <row r="168" spans="1:7" ht="17.25" customHeight="1">
      <c r="A168" s="200"/>
      <c r="B168" s="71" t="s">
        <v>291</v>
      </c>
      <c r="C168" s="21"/>
      <c r="D168" s="21"/>
      <c r="E168" s="22"/>
      <c r="F168" s="22"/>
      <c r="G168" s="103">
        <f>(G167/G166)*100</f>
        <v>67.48714180749448</v>
      </c>
    </row>
    <row r="169" spans="1:7" ht="17.25" customHeight="1">
      <c r="A169" s="201" t="s">
        <v>32</v>
      </c>
      <c r="B169" s="54" t="s">
        <v>310</v>
      </c>
      <c r="C169" s="34" t="s">
        <v>31</v>
      </c>
      <c r="D169" s="34" t="s">
        <v>170</v>
      </c>
      <c r="E169" s="30" t="s">
        <v>33</v>
      </c>
      <c r="F169" s="30"/>
      <c r="G169" s="110">
        <f>SUM(G172)</f>
        <v>231</v>
      </c>
    </row>
    <row r="170" spans="1:7" ht="17.25" customHeight="1">
      <c r="A170" s="202"/>
      <c r="B170" s="24" t="s">
        <v>762</v>
      </c>
      <c r="C170" s="14"/>
      <c r="D170" s="14"/>
      <c r="E170" s="15"/>
      <c r="F170" s="15"/>
      <c r="G170" s="8">
        <f>SUM(G173)</f>
        <v>85</v>
      </c>
    </row>
    <row r="171" spans="1:7" ht="17.25" customHeight="1">
      <c r="A171" s="202"/>
      <c r="B171" s="24" t="s">
        <v>291</v>
      </c>
      <c r="C171" s="14"/>
      <c r="D171" s="14"/>
      <c r="E171" s="15"/>
      <c r="F171" s="15"/>
      <c r="G171" s="96">
        <f>(G170/G169)*100</f>
        <v>36.79653679653679</v>
      </c>
    </row>
    <row r="172" spans="1:7" ht="34.5" customHeight="1">
      <c r="A172" s="202"/>
      <c r="B172" s="37" t="s">
        <v>512</v>
      </c>
      <c r="C172" s="26" t="s">
        <v>31</v>
      </c>
      <c r="D172" s="26" t="s">
        <v>170</v>
      </c>
      <c r="E172" s="27" t="s">
        <v>33</v>
      </c>
      <c r="F172" s="27">
        <v>244</v>
      </c>
      <c r="G172" s="28">
        <v>231</v>
      </c>
    </row>
    <row r="173" spans="1:7" ht="17.25" customHeight="1">
      <c r="A173" s="202"/>
      <c r="B173" s="2" t="s">
        <v>762</v>
      </c>
      <c r="C173" s="14"/>
      <c r="D173" s="14"/>
      <c r="E173" s="15"/>
      <c r="F173" s="15"/>
      <c r="G173" s="8">
        <v>85</v>
      </c>
    </row>
    <row r="174" spans="1:7" ht="17.25" customHeight="1">
      <c r="A174" s="100"/>
      <c r="B174" s="3" t="s">
        <v>291</v>
      </c>
      <c r="C174" s="12"/>
      <c r="D174" s="12"/>
      <c r="E174" s="13"/>
      <c r="F174" s="13"/>
      <c r="G174" s="96">
        <f>(G173/G172)*100</f>
        <v>36.79653679653679</v>
      </c>
    </row>
    <row r="175" spans="1:7" ht="45.75" customHeight="1">
      <c r="A175" s="202" t="s">
        <v>34</v>
      </c>
      <c r="B175" s="2" t="s">
        <v>311</v>
      </c>
      <c r="C175" s="14" t="s">
        <v>31</v>
      </c>
      <c r="D175" s="14" t="s">
        <v>242</v>
      </c>
      <c r="E175" s="15" t="s">
        <v>638</v>
      </c>
      <c r="F175" s="15"/>
      <c r="G175" s="110">
        <f>SUM(G178)</f>
        <v>2491</v>
      </c>
    </row>
    <row r="176" spans="1:7" ht="17.25" customHeight="1">
      <c r="A176" s="202"/>
      <c r="B176" s="2" t="s">
        <v>762</v>
      </c>
      <c r="C176" s="14"/>
      <c r="D176" s="14"/>
      <c r="E176" s="15"/>
      <c r="F176" s="15"/>
      <c r="G176" s="8">
        <f>SUM(G179)</f>
        <v>1752</v>
      </c>
    </row>
    <row r="177" spans="1:7" ht="17.25" customHeight="1">
      <c r="A177" s="202"/>
      <c r="B177" s="2" t="s">
        <v>291</v>
      </c>
      <c r="C177" s="14"/>
      <c r="D177" s="14"/>
      <c r="E177" s="15"/>
      <c r="F177" s="15"/>
      <c r="G177" s="96">
        <f>(G176/G175)*100</f>
        <v>70.33319951826576</v>
      </c>
    </row>
    <row r="178" spans="1:7" ht="30">
      <c r="A178" s="202"/>
      <c r="B178" s="37" t="s">
        <v>708</v>
      </c>
      <c r="C178" s="38" t="s">
        <v>31</v>
      </c>
      <c r="D178" s="38" t="s">
        <v>242</v>
      </c>
      <c r="E178" s="39" t="s">
        <v>638</v>
      </c>
      <c r="F178" s="39">
        <v>120</v>
      </c>
      <c r="G178" s="40">
        <v>2491</v>
      </c>
    </row>
    <row r="179" spans="1:7" ht="17.25" customHeight="1">
      <c r="A179" s="88"/>
      <c r="B179" s="113" t="s">
        <v>762</v>
      </c>
      <c r="C179" s="14"/>
      <c r="D179" s="14"/>
      <c r="E179" s="15"/>
      <c r="F179" s="15"/>
      <c r="G179" s="55">
        <v>1752</v>
      </c>
    </row>
    <row r="180" spans="1:7" ht="17.25" customHeight="1" thickBot="1">
      <c r="A180" s="88"/>
      <c r="B180" s="114" t="s">
        <v>291</v>
      </c>
      <c r="C180" s="14"/>
      <c r="D180" s="14"/>
      <c r="E180" s="15"/>
      <c r="F180" s="15"/>
      <c r="G180" s="96">
        <f>(G179/G178)*100</f>
        <v>70.33319951826576</v>
      </c>
    </row>
    <row r="181" spans="1:7" ht="31.5">
      <c r="A181" s="233">
        <v>3</v>
      </c>
      <c r="B181" s="237" t="s">
        <v>312</v>
      </c>
      <c r="C181" s="45" t="s">
        <v>31</v>
      </c>
      <c r="D181" s="45" t="s">
        <v>171</v>
      </c>
      <c r="E181" s="46"/>
      <c r="F181" s="46"/>
      <c r="G181" s="47">
        <f>SUM(G184,G215)</f>
        <v>3550</v>
      </c>
    </row>
    <row r="182" spans="1:7" ht="17.25" customHeight="1">
      <c r="A182" s="87"/>
      <c r="B182" s="135" t="s">
        <v>762</v>
      </c>
      <c r="C182" s="21"/>
      <c r="D182" s="21"/>
      <c r="E182" s="22"/>
      <c r="F182" s="22"/>
      <c r="G182" s="107">
        <f>SUM(G185,G216)</f>
        <v>1356</v>
      </c>
    </row>
    <row r="183" spans="1:7" ht="17.25" customHeight="1">
      <c r="A183" s="87"/>
      <c r="B183" s="135" t="s">
        <v>291</v>
      </c>
      <c r="C183" s="21"/>
      <c r="D183" s="21"/>
      <c r="E183" s="22"/>
      <c r="F183" s="22"/>
      <c r="G183" s="103">
        <f>(G182/G181)*100</f>
        <v>38.197183098591545</v>
      </c>
    </row>
    <row r="184" spans="1:7" ht="50.25" customHeight="1">
      <c r="A184" s="75" t="s">
        <v>35</v>
      </c>
      <c r="B184" s="134" t="s">
        <v>313</v>
      </c>
      <c r="C184" s="42" t="s">
        <v>31</v>
      </c>
      <c r="D184" s="42" t="s">
        <v>172</v>
      </c>
      <c r="E184" s="16"/>
      <c r="F184" s="16"/>
      <c r="G184" s="11">
        <f>G187</f>
        <v>2420</v>
      </c>
    </row>
    <row r="185" spans="1:7" ht="17.25" customHeight="1">
      <c r="A185" s="87"/>
      <c r="B185" s="135" t="s">
        <v>762</v>
      </c>
      <c r="C185" s="21"/>
      <c r="D185" s="21"/>
      <c r="E185" s="22"/>
      <c r="F185" s="22"/>
      <c r="G185" s="107">
        <f>G188</f>
        <v>706</v>
      </c>
    </row>
    <row r="186" spans="1:7" ht="17.25" customHeight="1">
      <c r="A186" s="133"/>
      <c r="B186" s="238" t="s">
        <v>291</v>
      </c>
      <c r="C186" s="20"/>
      <c r="D186" s="20"/>
      <c r="E186" s="17"/>
      <c r="F186" s="17"/>
      <c r="G186" s="109">
        <f>(G185/G184)*100</f>
        <v>29.173553719008265</v>
      </c>
    </row>
    <row r="187" spans="1:7" ht="90" customHeight="1">
      <c r="A187" s="78" t="s">
        <v>36</v>
      </c>
      <c r="B187" s="113" t="s">
        <v>314</v>
      </c>
      <c r="C187" s="14" t="s">
        <v>31</v>
      </c>
      <c r="D187" s="14" t="s">
        <v>171</v>
      </c>
      <c r="E187" s="15" t="s">
        <v>251</v>
      </c>
      <c r="F187" s="15"/>
      <c r="G187" s="8">
        <f>SUM(G191,G197,G203,G209)</f>
        <v>2420</v>
      </c>
    </row>
    <row r="188" spans="1:7" ht="17.25" customHeight="1">
      <c r="A188" s="78"/>
      <c r="B188" s="113" t="s">
        <v>762</v>
      </c>
      <c r="C188" s="14"/>
      <c r="D188" s="14"/>
      <c r="E188" s="15"/>
      <c r="F188" s="15"/>
      <c r="G188" s="8">
        <f>SUM(G192,G198,G204,G210)</f>
        <v>706</v>
      </c>
    </row>
    <row r="189" spans="1:7" ht="17.25" customHeight="1">
      <c r="A189" s="78"/>
      <c r="B189" s="113" t="s">
        <v>291</v>
      </c>
      <c r="C189" s="14"/>
      <c r="D189" s="14"/>
      <c r="E189" s="15"/>
      <c r="F189" s="15"/>
      <c r="G189" s="96">
        <f>(G188/G187)*100</f>
        <v>29.173553719008265</v>
      </c>
    </row>
    <row r="190" spans="1:7" ht="17.25" customHeight="1">
      <c r="A190" s="78"/>
      <c r="B190" s="113" t="s">
        <v>6</v>
      </c>
      <c r="C190" s="14"/>
      <c r="D190" s="14"/>
      <c r="E190" s="15"/>
      <c r="F190" s="15"/>
      <c r="G190" s="8"/>
    </row>
    <row r="191" spans="1:7" ht="31.5" customHeight="1">
      <c r="A191" s="79" t="s">
        <v>177</v>
      </c>
      <c r="B191" s="136" t="s">
        <v>315</v>
      </c>
      <c r="C191" s="34" t="s">
        <v>31</v>
      </c>
      <c r="D191" s="34" t="s">
        <v>172</v>
      </c>
      <c r="E191" s="30" t="s">
        <v>174</v>
      </c>
      <c r="F191" s="30"/>
      <c r="G191" s="110">
        <f>SUM(G194)</f>
        <v>270</v>
      </c>
    </row>
    <row r="192" spans="1:7" ht="17.25" customHeight="1">
      <c r="A192" s="78"/>
      <c r="B192" s="113" t="s">
        <v>762</v>
      </c>
      <c r="C192" s="14"/>
      <c r="D192" s="14"/>
      <c r="E192" s="15"/>
      <c r="F192" s="15"/>
      <c r="G192" s="8">
        <f>SUM(G195)</f>
        <v>270</v>
      </c>
    </row>
    <row r="193" spans="1:7" ht="17.25" customHeight="1">
      <c r="A193" s="78"/>
      <c r="B193" s="239" t="s">
        <v>291</v>
      </c>
      <c r="C193" s="48"/>
      <c r="D193" s="48"/>
      <c r="E193" s="49"/>
      <c r="F193" s="49"/>
      <c r="G193" s="96">
        <f>(G192/G191)*100</f>
        <v>100</v>
      </c>
    </row>
    <row r="194" spans="1:7" ht="32.25" customHeight="1">
      <c r="A194" s="88"/>
      <c r="B194" s="193" t="s">
        <v>512</v>
      </c>
      <c r="C194" s="26" t="s">
        <v>31</v>
      </c>
      <c r="D194" s="26" t="s">
        <v>172</v>
      </c>
      <c r="E194" s="27" t="s">
        <v>174</v>
      </c>
      <c r="F194" s="27">
        <v>244</v>
      </c>
      <c r="G194" s="28">
        <v>270</v>
      </c>
    </row>
    <row r="195" spans="1:7" ht="15">
      <c r="A195" s="88"/>
      <c r="B195" s="113" t="s">
        <v>762</v>
      </c>
      <c r="C195" s="14"/>
      <c r="D195" s="14"/>
      <c r="E195" s="15"/>
      <c r="F195" s="15"/>
      <c r="G195" s="111">
        <v>270</v>
      </c>
    </row>
    <row r="196" spans="1:7" ht="15.75">
      <c r="A196" s="234"/>
      <c r="B196" s="240" t="s">
        <v>291</v>
      </c>
      <c r="C196" s="12"/>
      <c r="D196" s="12"/>
      <c r="E196" s="13"/>
      <c r="F196" s="13"/>
      <c r="G196" s="96">
        <f>(G195/G194)*100</f>
        <v>100</v>
      </c>
    </row>
    <row r="197" spans="1:7" ht="60.75" customHeight="1">
      <c r="A197" s="78" t="s">
        <v>178</v>
      </c>
      <c r="B197" s="113" t="s">
        <v>316</v>
      </c>
      <c r="C197" s="14" t="s">
        <v>31</v>
      </c>
      <c r="D197" s="14" t="s">
        <v>172</v>
      </c>
      <c r="E197" s="15" t="s">
        <v>175</v>
      </c>
      <c r="F197" s="15"/>
      <c r="G197" s="110">
        <f>SUM(G200)</f>
        <v>1500</v>
      </c>
    </row>
    <row r="198" spans="1:7" ht="17.25" customHeight="1">
      <c r="A198" s="78"/>
      <c r="B198" s="113" t="s">
        <v>762</v>
      </c>
      <c r="C198" s="14"/>
      <c r="D198" s="14"/>
      <c r="E198" s="15"/>
      <c r="F198" s="15"/>
      <c r="G198" s="8">
        <f>SUM(G201)</f>
        <v>62</v>
      </c>
    </row>
    <row r="199" spans="1:7" ht="17.25" customHeight="1">
      <c r="A199" s="78"/>
      <c r="B199" s="239" t="s">
        <v>291</v>
      </c>
      <c r="C199" s="48"/>
      <c r="D199" s="48"/>
      <c r="E199" s="49"/>
      <c r="F199" s="49"/>
      <c r="G199" s="96">
        <f>(G198/G197)*100</f>
        <v>4.133333333333333</v>
      </c>
    </row>
    <row r="200" spans="1:7" ht="33" customHeight="1">
      <c r="A200" s="88"/>
      <c r="B200" s="193" t="s">
        <v>512</v>
      </c>
      <c r="C200" s="26" t="s">
        <v>31</v>
      </c>
      <c r="D200" s="26" t="s">
        <v>172</v>
      </c>
      <c r="E200" s="27" t="s">
        <v>175</v>
      </c>
      <c r="F200" s="27">
        <v>244</v>
      </c>
      <c r="G200" s="28">
        <v>1500</v>
      </c>
    </row>
    <row r="201" spans="1:7" ht="17.25" customHeight="1">
      <c r="A201" s="88"/>
      <c r="B201" s="113" t="s">
        <v>762</v>
      </c>
      <c r="C201" s="14"/>
      <c r="D201" s="14"/>
      <c r="E201" s="15"/>
      <c r="F201" s="15"/>
      <c r="G201" s="8">
        <v>62</v>
      </c>
    </row>
    <row r="202" spans="1:7" ht="17.25" customHeight="1">
      <c r="A202" s="88"/>
      <c r="B202" s="113" t="s">
        <v>291</v>
      </c>
      <c r="C202" s="14"/>
      <c r="D202" s="14"/>
      <c r="E202" s="15"/>
      <c r="F202" s="15"/>
      <c r="G202" s="96">
        <f>(G201/G200)*100</f>
        <v>4.133333333333333</v>
      </c>
    </row>
    <row r="203" spans="1:7" ht="30">
      <c r="A203" s="79" t="s">
        <v>179</v>
      </c>
      <c r="B203" s="136" t="s">
        <v>317</v>
      </c>
      <c r="C203" s="34" t="s">
        <v>31</v>
      </c>
      <c r="D203" s="34" t="s">
        <v>172</v>
      </c>
      <c r="E203" s="30" t="s">
        <v>176</v>
      </c>
      <c r="F203" s="30"/>
      <c r="G203" s="110">
        <f>SUM(G206)</f>
        <v>400</v>
      </c>
    </row>
    <row r="204" spans="1:7" ht="17.25" customHeight="1">
      <c r="A204" s="78"/>
      <c r="B204" s="113" t="s">
        <v>762</v>
      </c>
      <c r="C204" s="14"/>
      <c r="D204" s="14"/>
      <c r="E204" s="15"/>
      <c r="F204" s="15"/>
      <c r="G204" s="8">
        <f>SUM(G207)</f>
        <v>228</v>
      </c>
    </row>
    <row r="205" spans="1:7" ht="17.25" customHeight="1">
      <c r="A205" s="78"/>
      <c r="B205" s="239" t="s">
        <v>291</v>
      </c>
      <c r="C205" s="48"/>
      <c r="D205" s="48"/>
      <c r="E205" s="49"/>
      <c r="F205" s="49"/>
      <c r="G205" s="96">
        <f>(G204/G203)*100</f>
        <v>56.99999999999999</v>
      </c>
    </row>
    <row r="206" spans="1:7" ht="31.5" customHeight="1">
      <c r="A206" s="88"/>
      <c r="B206" s="193" t="s">
        <v>512</v>
      </c>
      <c r="C206" s="26" t="s">
        <v>31</v>
      </c>
      <c r="D206" s="26" t="s">
        <v>172</v>
      </c>
      <c r="E206" s="27" t="s">
        <v>176</v>
      </c>
      <c r="F206" s="27">
        <v>244</v>
      </c>
      <c r="G206" s="28">
        <v>400</v>
      </c>
    </row>
    <row r="207" spans="1:7" ht="17.25" customHeight="1">
      <c r="A207" s="88"/>
      <c r="B207" s="113" t="s">
        <v>762</v>
      </c>
      <c r="C207" s="14"/>
      <c r="D207" s="14"/>
      <c r="E207" s="15"/>
      <c r="F207" s="15"/>
      <c r="G207" s="8">
        <v>228</v>
      </c>
    </row>
    <row r="208" spans="1:7" ht="17.25" customHeight="1">
      <c r="A208" s="234"/>
      <c r="B208" s="240" t="s">
        <v>291</v>
      </c>
      <c r="C208" s="12"/>
      <c r="D208" s="12"/>
      <c r="E208" s="13"/>
      <c r="F208" s="13"/>
      <c r="G208" s="102">
        <f>(G207/G206)*100</f>
        <v>56.99999999999999</v>
      </c>
    </row>
    <row r="209" spans="1:7" ht="47.25" customHeight="1">
      <c r="A209" s="78" t="s">
        <v>180</v>
      </c>
      <c r="B209" s="113" t="s">
        <v>318</v>
      </c>
      <c r="C209" s="14" t="s">
        <v>31</v>
      </c>
      <c r="D209" s="14" t="s">
        <v>172</v>
      </c>
      <c r="E209" s="15" t="s">
        <v>173</v>
      </c>
      <c r="F209" s="15"/>
      <c r="G209" s="111">
        <f>SUM(G212)</f>
        <v>250</v>
      </c>
    </row>
    <row r="210" spans="1:7" ht="17.25" customHeight="1">
      <c r="A210" s="78"/>
      <c r="B210" s="113" t="s">
        <v>762</v>
      </c>
      <c r="C210" s="14"/>
      <c r="D210" s="14"/>
      <c r="E210" s="15"/>
      <c r="F210" s="15"/>
      <c r="G210" s="8">
        <f>SUM(G213)</f>
        <v>146</v>
      </c>
    </row>
    <row r="211" spans="1:7" ht="17.25" customHeight="1">
      <c r="A211" s="78"/>
      <c r="B211" s="239" t="s">
        <v>291</v>
      </c>
      <c r="C211" s="48"/>
      <c r="D211" s="48"/>
      <c r="E211" s="49"/>
      <c r="F211" s="49"/>
      <c r="G211" s="96">
        <f>(G210/G209)*100</f>
        <v>58.4</v>
      </c>
    </row>
    <row r="212" spans="1:7" ht="33" customHeight="1">
      <c r="A212" s="88"/>
      <c r="B212" s="193" t="s">
        <v>512</v>
      </c>
      <c r="C212" s="26" t="s">
        <v>31</v>
      </c>
      <c r="D212" s="26" t="s">
        <v>172</v>
      </c>
      <c r="E212" s="27" t="s">
        <v>173</v>
      </c>
      <c r="F212" s="27">
        <v>244</v>
      </c>
      <c r="G212" s="28">
        <v>250</v>
      </c>
    </row>
    <row r="213" spans="1:7" ht="15">
      <c r="A213" s="88"/>
      <c r="B213" s="113" t="s">
        <v>762</v>
      </c>
      <c r="C213" s="14"/>
      <c r="D213" s="14"/>
      <c r="E213" s="15"/>
      <c r="F213" s="15"/>
      <c r="G213" s="8">
        <v>146</v>
      </c>
    </row>
    <row r="214" spans="1:7" ht="15.75">
      <c r="A214" s="88"/>
      <c r="B214" s="113" t="s">
        <v>291</v>
      </c>
      <c r="C214" s="14"/>
      <c r="D214" s="14"/>
      <c r="E214" s="15"/>
      <c r="F214" s="15"/>
      <c r="G214" s="96">
        <f>(G213/G212)*100</f>
        <v>58.4</v>
      </c>
    </row>
    <row r="215" spans="1:7" ht="49.5" customHeight="1">
      <c r="A215" s="75" t="s">
        <v>37</v>
      </c>
      <c r="B215" s="134" t="s">
        <v>319</v>
      </c>
      <c r="C215" s="42" t="s">
        <v>31</v>
      </c>
      <c r="D215" s="42" t="s">
        <v>181</v>
      </c>
      <c r="E215" s="16"/>
      <c r="F215" s="16"/>
      <c r="G215" s="11">
        <f>G218+G230+G240</f>
        <v>1130</v>
      </c>
    </row>
    <row r="216" spans="1:7" ht="17.25" customHeight="1">
      <c r="A216" s="87"/>
      <c r="B216" s="135" t="s">
        <v>762</v>
      </c>
      <c r="C216" s="21"/>
      <c r="D216" s="21"/>
      <c r="E216" s="22"/>
      <c r="F216" s="22"/>
      <c r="G216" s="107">
        <f>G219+G231+G241</f>
        <v>650</v>
      </c>
    </row>
    <row r="217" spans="1:7" ht="17.25" customHeight="1">
      <c r="A217" s="87"/>
      <c r="B217" s="135" t="s">
        <v>291</v>
      </c>
      <c r="C217" s="21"/>
      <c r="D217" s="21"/>
      <c r="E217" s="22"/>
      <c r="F217" s="22"/>
      <c r="G217" s="103">
        <f>(G216/G215)*100</f>
        <v>57.52212389380531</v>
      </c>
    </row>
    <row r="218" spans="1:7" ht="52.5" customHeight="1">
      <c r="A218" s="235" t="s">
        <v>183</v>
      </c>
      <c r="B218" s="136" t="s">
        <v>320</v>
      </c>
      <c r="C218" s="34" t="s">
        <v>31</v>
      </c>
      <c r="D218" s="34" t="s">
        <v>181</v>
      </c>
      <c r="E218" s="30" t="s">
        <v>38</v>
      </c>
      <c r="F218" s="30"/>
      <c r="G218" s="110">
        <f>SUM(G221,G224,G227)</f>
        <v>615</v>
      </c>
    </row>
    <row r="219" spans="1:7" ht="17.25" customHeight="1">
      <c r="A219" s="88"/>
      <c r="B219" s="113" t="s">
        <v>762</v>
      </c>
      <c r="C219" s="14"/>
      <c r="D219" s="14"/>
      <c r="E219" s="15"/>
      <c r="F219" s="15"/>
      <c r="G219" s="111">
        <f>SUM(G222,G225,G228)</f>
        <v>241</v>
      </c>
    </row>
    <row r="220" spans="1:7" ht="17.25" customHeight="1">
      <c r="A220" s="88"/>
      <c r="B220" s="113" t="s">
        <v>291</v>
      </c>
      <c r="C220" s="14"/>
      <c r="D220" s="14"/>
      <c r="E220" s="15"/>
      <c r="F220" s="15"/>
      <c r="G220" s="96">
        <f>(G219/G218)*100</f>
        <v>39.1869918699187</v>
      </c>
    </row>
    <row r="221" spans="1:7" ht="34.5" customHeight="1">
      <c r="A221" s="88"/>
      <c r="B221" s="193" t="s">
        <v>512</v>
      </c>
      <c r="C221" s="26" t="s">
        <v>31</v>
      </c>
      <c r="D221" s="26" t="s">
        <v>181</v>
      </c>
      <c r="E221" s="27" t="s">
        <v>38</v>
      </c>
      <c r="F221" s="27">
        <v>244</v>
      </c>
      <c r="G221" s="9">
        <v>412</v>
      </c>
    </row>
    <row r="222" spans="1:7" ht="17.25" customHeight="1">
      <c r="A222" s="88"/>
      <c r="B222" s="113" t="s">
        <v>762</v>
      </c>
      <c r="C222" s="14"/>
      <c r="D222" s="14"/>
      <c r="E222" s="15"/>
      <c r="F222" s="15"/>
      <c r="G222" s="111">
        <v>108</v>
      </c>
    </row>
    <row r="223" spans="1:7" ht="17.25" customHeight="1">
      <c r="A223" s="88"/>
      <c r="B223" s="113" t="s">
        <v>291</v>
      </c>
      <c r="C223" s="14"/>
      <c r="D223" s="14"/>
      <c r="E223" s="15"/>
      <c r="F223" s="15"/>
      <c r="G223" s="96">
        <f>(G222/G221)*100</f>
        <v>26.21359223300971</v>
      </c>
    </row>
    <row r="224" spans="1:7" ht="17.25" customHeight="1">
      <c r="A224" s="88"/>
      <c r="B224" s="193" t="s">
        <v>399</v>
      </c>
      <c r="C224" s="38" t="s">
        <v>31</v>
      </c>
      <c r="D224" s="38" t="s">
        <v>181</v>
      </c>
      <c r="E224" s="39" t="s">
        <v>38</v>
      </c>
      <c r="F224" s="39">
        <v>612</v>
      </c>
      <c r="G224" s="220">
        <v>100</v>
      </c>
    </row>
    <row r="225" spans="1:7" ht="17.25" customHeight="1">
      <c r="A225" s="88"/>
      <c r="B225" s="113" t="s">
        <v>762</v>
      </c>
      <c r="C225" s="14"/>
      <c r="D225" s="14"/>
      <c r="E225" s="15"/>
      <c r="F225" s="15"/>
      <c r="G225" s="150">
        <v>100</v>
      </c>
    </row>
    <row r="226" spans="1:7" ht="17.25" customHeight="1">
      <c r="A226" s="88"/>
      <c r="B226" s="137" t="s">
        <v>291</v>
      </c>
      <c r="C226" s="19"/>
      <c r="D226" s="19"/>
      <c r="E226" s="18"/>
      <c r="F226" s="18"/>
      <c r="G226" s="120">
        <f>(G225/G224)*100</f>
        <v>100</v>
      </c>
    </row>
    <row r="227" spans="1:7" ht="17.25" customHeight="1">
      <c r="A227" s="88"/>
      <c r="B227" s="113" t="s">
        <v>718</v>
      </c>
      <c r="C227" s="14" t="s">
        <v>31</v>
      </c>
      <c r="D227" s="14" t="s">
        <v>181</v>
      </c>
      <c r="E227" s="15" t="s">
        <v>38</v>
      </c>
      <c r="F227" s="15">
        <v>622</v>
      </c>
      <c r="G227" s="150">
        <v>103</v>
      </c>
    </row>
    <row r="228" spans="1:7" ht="17.25" customHeight="1">
      <c r="A228" s="88"/>
      <c r="B228" s="113" t="s">
        <v>762</v>
      </c>
      <c r="C228" s="14"/>
      <c r="D228" s="14"/>
      <c r="E228" s="15"/>
      <c r="F228" s="15"/>
      <c r="G228" s="150">
        <v>33</v>
      </c>
    </row>
    <row r="229" spans="1:7" ht="17.25" customHeight="1">
      <c r="A229" s="234"/>
      <c r="B229" s="240" t="s">
        <v>291</v>
      </c>
      <c r="C229" s="12"/>
      <c r="D229" s="12"/>
      <c r="E229" s="13"/>
      <c r="F229" s="13"/>
      <c r="G229" s="102">
        <f>(G228/G227)*100</f>
        <v>32.038834951456316</v>
      </c>
    </row>
    <row r="230" spans="1:7" ht="79.5" customHeight="1">
      <c r="A230" s="78" t="s">
        <v>184</v>
      </c>
      <c r="B230" s="113" t="s">
        <v>321</v>
      </c>
      <c r="C230" s="14" t="s">
        <v>31</v>
      </c>
      <c r="D230" s="14" t="s">
        <v>171</v>
      </c>
      <c r="E230" s="15" t="s">
        <v>251</v>
      </c>
      <c r="F230" s="15"/>
      <c r="G230" s="111">
        <f>SUM(G234)</f>
        <v>50</v>
      </c>
    </row>
    <row r="231" spans="1:7" ht="17.25" customHeight="1">
      <c r="A231" s="78"/>
      <c r="B231" s="113" t="s">
        <v>762</v>
      </c>
      <c r="C231" s="14"/>
      <c r="D231" s="14"/>
      <c r="E231" s="15"/>
      <c r="F231" s="15"/>
      <c r="G231" s="8">
        <f>SUM(G235)</f>
        <v>49</v>
      </c>
    </row>
    <row r="232" spans="1:7" ht="17.25" customHeight="1">
      <c r="A232" s="78"/>
      <c r="B232" s="113" t="s">
        <v>291</v>
      </c>
      <c r="C232" s="14"/>
      <c r="D232" s="14"/>
      <c r="E232" s="15"/>
      <c r="F232" s="15"/>
      <c r="G232" s="96">
        <f>(G231/G230)*100</f>
        <v>98</v>
      </c>
    </row>
    <row r="233" spans="1:7" ht="17.25" customHeight="1">
      <c r="A233" s="78"/>
      <c r="B233" s="113" t="s">
        <v>6</v>
      </c>
      <c r="C233" s="14"/>
      <c r="D233" s="14"/>
      <c r="E233" s="15"/>
      <c r="F233" s="15"/>
      <c r="G233" s="8"/>
    </row>
    <row r="234" spans="1:7" ht="45" customHeight="1">
      <c r="A234" s="235" t="s">
        <v>197</v>
      </c>
      <c r="B234" s="136" t="s">
        <v>322</v>
      </c>
      <c r="C234" s="34" t="s">
        <v>31</v>
      </c>
      <c r="D234" s="34" t="s">
        <v>181</v>
      </c>
      <c r="E234" s="30" t="s">
        <v>40</v>
      </c>
      <c r="F234" s="30"/>
      <c r="G234" s="110">
        <f>SUM(G237)</f>
        <v>50</v>
      </c>
    </row>
    <row r="235" spans="1:7" ht="17.25" customHeight="1">
      <c r="A235" s="88"/>
      <c r="B235" s="113" t="s">
        <v>762</v>
      </c>
      <c r="C235" s="14"/>
      <c r="D235" s="14"/>
      <c r="E235" s="15"/>
      <c r="F235" s="15"/>
      <c r="G235" s="8">
        <f>SUM(G238)</f>
        <v>49</v>
      </c>
    </row>
    <row r="236" spans="1:7" ht="17.25" customHeight="1">
      <c r="A236" s="88"/>
      <c r="B236" s="239" t="s">
        <v>291</v>
      </c>
      <c r="C236" s="48"/>
      <c r="D236" s="48"/>
      <c r="E236" s="49"/>
      <c r="F236" s="49"/>
      <c r="G236" s="96">
        <f>(G235/G234)*100</f>
        <v>98</v>
      </c>
    </row>
    <row r="237" spans="1:7" ht="34.5" customHeight="1">
      <c r="A237" s="88"/>
      <c r="B237" s="193" t="s">
        <v>512</v>
      </c>
      <c r="C237" s="26" t="s">
        <v>31</v>
      </c>
      <c r="D237" s="26" t="s">
        <v>181</v>
      </c>
      <c r="E237" s="27" t="s">
        <v>40</v>
      </c>
      <c r="F237" s="27">
        <v>244</v>
      </c>
      <c r="G237" s="28">
        <v>50</v>
      </c>
    </row>
    <row r="238" spans="1:7" ht="17.25" customHeight="1">
      <c r="A238" s="88"/>
      <c r="B238" s="113" t="s">
        <v>762</v>
      </c>
      <c r="C238" s="14"/>
      <c r="D238" s="14"/>
      <c r="E238" s="15"/>
      <c r="F238" s="15"/>
      <c r="G238" s="8">
        <v>49</v>
      </c>
    </row>
    <row r="239" spans="1:7" ht="17.25" customHeight="1">
      <c r="A239" s="88"/>
      <c r="B239" s="113" t="s">
        <v>291</v>
      </c>
      <c r="C239" s="14"/>
      <c r="D239" s="14"/>
      <c r="E239" s="15"/>
      <c r="F239" s="15"/>
      <c r="G239" s="96">
        <f>(G238/G237)*100</f>
        <v>98</v>
      </c>
    </row>
    <row r="240" spans="1:7" ht="60.75" customHeight="1">
      <c r="A240" s="235" t="s">
        <v>39</v>
      </c>
      <c r="B240" s="136" t="s">
        <v>323</v>
      </c>
      <c r="C240" s="50" t="s">
        <v>31</v>
      </c>
      <c r="D240" s="34" t="s">
        <v>181</v>
      </c>
      <c r="E240" s="30" t="s">
        <v>182</v>
      </c>
      <c r="F240" s="30"/>
      <c r="G240" s="110">
        <f>SUM(G243,G246,G249)</f>
        <v>465</v>
      </c>
    </row>
    <row r="241" spans="1:7" ht="17.25" customHeight="1">
      <c r="A241" s="88"/>
      <c r="B241" s="113" t="s">
        <v>762</v>
      </c>
      <c r="C241" s="115"/>
      <c r="D241" s="14"/>
      <c r="E241" s="15"/>
      <c r="F241" s="15"/>
      <c r="G241" s="111">
        <f>SUM(G244,G247,G250)</f>
        <v>360</v>
      </c>
    </row>
    <row r="242" spans="1:7" ht="17.25" customHeight="1">
      <c r="A242" s="88"/>
      <c r="B242" s="113" t="s">
        <v>291</v>
      </c>
      <c r="C242" s="115"/>
      <c r="D242" s="14"/>
      <c r="E242" s="15"/>
      <c r="F242" s="15"/>
      <c r="G242" s="96">
        <f>(G241/G240)*100</f>
        <v>77.41935483870968</v>
      </c>
    </row>
    <row r="243" spans="1:7" ht="33" customHeight="1">
      <c r="A243" s="88"/>
      <c r="B243" s="193" t="s">
        <v>512</v>
      </c>
      <c r="C243" s="116" t="s">
        <v>31</v>
      </c>
      <c r="D243" s="38" t="s">
        <v>181</v>
      </c>
      <c r="E243" s="39" t="s">
        <v>276</v>
      </c>
      <c r="F243" s="39">
        <v>244</v>
      </c>
      <c r="G243" s="9">
        <v>170</v>
      </c>
    </row>
    <row r="244" spans="1:7" ht="17.25" customHeight="1">
      <c r="A244" s="88"/>
      <c r="B244" s="113" t="s">
        <v>762</v>
      </c>
      <c r="C244" s="115"/>
      <c r="D244" s="14"/>
      <c r="E244" s="15"/>
      <c r="F244" s="15"/>
      <c r="G244" s="111">
        <v>65</v>
      </c>
    </row>
    <row r="245" spans="1:7" ht="17.25" customHeight="1">
      <c r="A245" s="88"/>
      <c r="B245" s="113" t="s">
        <v>291</v>
      </c>
      <c r="C245" s="115"/>
      <c r="D245" s="14"/>
      <c r="E245" s="15"/>
      <c r="F245" s="15"/>
      <c r="G245" s="96">
        <f>(G244/G243)*100</f>
        <v>38.23529411764706</v>
      </c>
    </row>
    <row r="246" spans="1:7" ht="17.25" customHeight="1">
      <c r="A246" s="88"/>
      <c r="B246" s="193" t="s">
        <v>399</v>
      </c>
      <c r="C246" s="116" t="s">
        <v>31</v>
      </c>
      <c r="D246" s="38" t="s">
        <v>181</v>
      </c>
      <c r="E246" s="39" t="s">
        <v>276</v>
      </c>
      <c r="F246" s="39">
        <v>612</v>
      </c>
      <c r="G246" s="220">
        <v>125</v>
      </c>
    </row>
    <row r="247" spans="1:7" ht="17.25" customHeight="1">
      <c r="A247" s="88"/>
      <c r="B247" s="113" t="s">
        <v>762</v>
      </c>
      <c r="C247" s="115"/>
      <c r="D247" s="14"/>
      <c r="E247" s="15"/>
      <c r="F247" s="15"/>
      <c r="G247" s="150">
        <v>125</v>
      </c>
    </row>
    <row r="248" spans="1:7" ht="17.25" customHeight="1">
      <c r="A248" s="88"/>
      <c r="B248" s="137" t="s">
        <v>291</v>
      </c>
      <c r="C248" s="241"/>
      <c r="D248" s="19"/>
      <c r="E248" s="18"/>
      <c r="F248" s="18"/>
      <c r="G248" s="120">
        <f>(G247/G246)*100</f>
        <v>100</v>
      </c>
    </row>
    <row r="249" spans="1:7" ht="17.25" customHeight="1">
      <c r="A249" s="88"/>
      <c r="B249" s="113" t="s">
        <v>718</v>
      </c>
      <c r="C249" s="115" t="s">
        <v>31</v>
      </c>
      <c r="D249" s="14" t="s">
        <v>181</v>
      </c>
      <c r="E249" s="15" t="s">
        <v>276</v>
      </c>
      <c r="F249" s="15">
        <v>622</v>
      </c>
      <c r="G249" s="150">
        <v>170</v>
      </c>
    </row>
    <row r="250" spans="1:7" ht="17.25" customHeight="1">
      <c r="A250" s="88"/>
      <c r="B250" s="113" t="s">
        <v>762</v>
      </c>
      <c r="C250" s="115"/>
      <c r="D250" s="14"/>
      <c r="E250" s="15"/>
      <c r="F250" s="15"/>
      <c r="G250" s="150">
        <v>170</v>
      </c>
    </row>
    <row r="251" spans="1:7" ht="17.25" customHeight="1" thickBot="1">
      <c r="A251" s="88"/>
      <c r="B251" s="113" t="s">
        <v>291</v>
      </c>
      <c r="C251" s="115"/>
      <c r="D251" s="14"/>
      <c r="E251" s="15"/>
      <c r="F251" s="15"/>
      <c r="G251" s="96">
        <f>(G250/G249)*100</f>
        <v>100</v>
      </c>
    </row>
    <row r="252" spans="1:7" ht="17.25" customHeight="1">
      <c r="A252" s="233">
        <v>4</v>
      </c>
      <c r="B252" s="237" t="s">
        <v>324</v>
      </c>
      <c r="C252" s="45" t="s">
        <v>31</v>
      </c>
      <c r="D252" s="45" t="s">
        <v>228</v>
      </c>
      <c r="E252" s="46"/>
      <c r="F252" s="46"/>
      <c r="G252" s="47">
        <f>SUM(G255,G264,G273,G295,)</f>
        <v>46612</v>
      </c>
    </row>
    <row r="253" spans="1:7" ht="18" customHeight="1">
      <c r="A253" s="87"/>
      <c r="B253" s="135" t="s">
        <v>762</v>
      </c>
      <c r="C253" s="21"/>
      <c r="D253" s="21"/>
      <c r="E253" s="22"/>
      <c r="F253" s="22"/>
      <c r="G253" s="107">
        <f>SUM(G256,G265,G274,G296,)</f>
        <v>26938</v>
      </c>
    </row>
    <row r="254" spans="1:7" ht="17.25" customHeight="1">
      <c r="A254" s="87"/>
      <c r="B254" s="238" t="s">
        <v>291</v>
      </c>
      <c r="C254" s="20"/>
      <c r="D254" s="20"/>
      <c r="E254" s="17"/>
      <c r="F254" s="17"/>
      <c r="G254" s="103">
        <f>(G253/G252)*100</f>
        <v>57.79198489659315</v>
      </c>
    </row>
    <row r="255" spans="1:7" ht="17.25" customHeight="1">
      <c r="A255" s="75" t="s">
        <v>41</v>
      </c>
      <c r="B255" s="134" t="s">
        <v>325</v>
      </c>
      <c r="C255" s="42" t="s">
        <v>31</v>
      </c>
      <c r="D255" s="42" t="s">
        <v>229</v>
      </c>
      <c r="E255" s="16" t="s">
        <v>42</v>
      </c>
      <c r="F255" s="16"/>
      <c r="G255" s="110">
        <f>SUM(G258)</f>
        <v>1804</v>
      </c>
    </row>
    <row r="256" spans="1:7" ht="17.25" customHeight="1">
      <c r="A256" s="87"/>
      <c r="B256" s="135" t="s">
        <v>762</v>
      </c>
      <c r="C256" s="21"/>
      <c r="D256" s="21"/>
      <c r="E256" s="22"/>
      <c r="F256" s="22"/>
      <c r="G256" s="8">
        <f>SUM(G259)</f>
        <v>916</v>
      </c>
    </row>
    <row r="257" spans="1:7" ht="17.25" customHeight="1">
      <c r="A257" s="87"/>
      <c r="B257" s="135" t="s">
        <v>291</v>
      </c>
      <c r="C257" s="21"/>
      <c r="D257" s="21"/>
      <c r="E257" s="22"/>
      <c r="F257" s="22"/>
      <c r="G257" s="96">
        <f>(G256/G255)*100</f>
        <v>50.77605321507761</v>
      </c>
    </row>
    <row r="258" spans="1:7" ht="80.25" customHeight="1">
      <c r="A258" s="88"/>
      <c r="B258" s="136" t="s">
        <v>753</v>
      </c>
      <c r="C258" s="34" t="s">
        <v>31</v>
      </c>
      <c r="D258" s="34" t="s">
        <v>229</v>
      </c>
      <c r="E258" s="30" t="s">
        <v>43</v>
      </c>
      <c r="F258" s="30"/>
      <c r="G258" s="110">
        <f>SUM(G261)</f>
        <v>1804</v>
      </c>
    </row>
    <row r="259" spans="1:7" ht="17.25" customHeight="1">
      <c r="A259" s="88"/>
      <c r="B259" s="113" t="s">
        <v>762</v>
      </c>
      <c r="C259" s="14"/>
      <c r="D259" s="14"/>
      <c r="E259" s="15"/>
      <c r="F259" s="15"/>
      <c r="G259" s="8">
        <f>SUM(G262)</f>
        <v>916</v>
      </c>
    </row>
    <row r="260" spans="1:7" ht="17.25" customHeight="1">
      <c r="A260" s="88"/>
      <c r="B260" s="137" t="s">
        <v>291</v>
      </c>
      <c r="C260" s="19"/>
      <c r="D260" s="19"/>
      <c r="E260" s="18"/>
      <c r="F260" s="18"/>
      <c r="G260" s="96">
        <f>(G259/G258)*100</f>
        <v>50.77605321507761</v>
      </c>
    </row>
    <row r="261" spans="1:7" ht="33" customHeight="1">
      <c r="A261" s="88"/>
      <c r="B261" s="193" t="s">
        <v>512</v>
      </c>
      <c r="C261" s="14" t="s">
        <v>31</v>
      </c>
      <c r="D261" s="14" t="s">
        <v>229</v>
      </c>
      <c r="E261" s="15" t="s">
        <v>43</v>
      </c>
      <c r="F261" s="15">
        <v>244</v>
      </c>
      <c r="G261" s="119">
        <v>1804</v>
      </c>
    </row>
    <row r="262" spans="1:7" ht="17.25" customHeight="1">
      <c r="A262" s="88"/>
      <c r="B262" s="113" t="s">
        <v>762</v>
      </c>
      <c r="C262" s="14"/>
      <c r="D262" s="14"/>
      <c r="E262" s="15"/>
      <c r="F262" s="15"/>
      <c r="G262" s="8">
        <v>916</v>
      </c>
    </row>
    <row r="263" spans="1:7" ht="17.25" customHeight="1">
      <c r="A263" s="234"/>
      <c r="B263" s="240" t="s">
        <v>291</v>
      </c>
      <c r="C263" s="12"/>
      <c r="D263" s="12"/>
      <c r="E263" s="13"/>
      <c r="F263" s="13"/>
      <c r="G263" s="96">
        <f>(G262/G261)*100</f>
        <v>50.77605321507761</v>
      </c>
    </row>
    <row r="264" spans="1:7" ht="17.25" customHeight="1">
      <c r="A264" s="87" t="s">
        <v>44</v>
      </c>
      <c r="B264" s="135" t="s">
        <v>326</v>
      </c>
      <c r="C264" s="21" t="s">
        <v>31</v>
      </c>
      <c r="D264" s="21" t="s">
        <v>200</v>
      </c>
      <c r="E264" s="22"/>
      <c r="F264" s="22"/>
      <c r="G264" s="110">
        <f>SUM(G267)</f>
        <v>14000</v>
      </c>
    </row>
    <row r="265" spans="1:7" ht="17.25" customHeight="1">
      <c r="A265" s="87"/>
      <c r="B265" s="135" t="s">
        <v>762</v>
      </c>
      <c r="C265" s="21"/>
      <c r="D265" s="21"/>
      <c r="E265" s="22"/>
      <c r="F265" s="22"/>
      <c r="G265" s="8">
        <f>SUM(G268)</f>
        <v>9605</v>
      </c>
    </row>
    <row r="266" spans="1:7" ht="17.25" customHeight="1">
      <c r="A266" s="87"/>
      <c r="B266" s="238" t="s">
        <v>291</v>
      </c>
      <c r="C266" s="20"/>
      <c r="D266" s="20"/>
      <c r="E266" s="17"/>
      <c r="F266" s="17"/>
      <c r="G266" s="96">
        <f>(G265/G264)*100</f>
        <v>68.60714285714286</v>
      </c>
    </row>
    <row r="267" spans="1:7" ht="60" customHeight="1">
      <c r="A267" s="87"/>
      <c r="B267" s="136" t="s">
        <v>327</v>
      </c>
      <c r="C267" s="34" t="s">
        <v>31</v>
      </c>
      <c r="D267" s="34" t="s">
        <v>200</v>
      </c>
      <c r="E267" s="30" t="s">
        <v>45</v>
      </c>
      <c r="F267" s="30"/>
      <c r="G267" s="110">
        <f>SUM(G270)</f>
        <v>14000</v>
      </c>
    </row>
    <row r="268" spans="1:7" ht="17.25" customHeight="1">
      <c r="A268" s="87"/>
      <c r="B268" s="113" t="s">
        <v>762</v>
      </c>
      <c r="C268" s="14"/>
      <c r="D268" s="14"/>
      <c r="E268" s="15"/>
      <c r="F268" s="15"/>
      <c r="G268" s="8">
        <f>SUM(G271)</f>
        <v>9605</v>
      </c>
    </row>
    <row r="269" spans="1:7" ht="17.25" customHeight="1">
      <c r="A269" s="87"/>
      <c r="B269" s="137" t="s">
        <v>291</v>
      </c>
      <c r="C269" s="19"/>
      <c r="D269" s="19"/>
      <c r="E269" s="18"/>
      <c r="F269" s="18"/>
      <c r="G269" s="96">
        <f>(G268/G267)*100</f>
        <v>68.60714285714286</v>
      </c>
    </row>
    <row r="270" spans="1:7" ht="33.75" customHeight="1">
      <c r="A270" s="87"/>
      <c r="B270" s="193" t="s">
        <v>512</v>
      </c>
      <c r="C270" s="14" t="s">
        <v>31</v>
      </c>
      <c r="D270" s="14" t="s">
        <v>200</v>
      </c>
      <c r="E270" s="15" t="s">
        <v>46</v>
      </c>
      <c r="F270" s="15">
        <v>244</v>
      </c>
      <c r="G270" s="119">
        <v>14000</v>
      </c>
    </row>
    <row r="271" spans="1:7" ht="17.25" customHeight="1">
      <c r="A271" s="87"/>
      <c r="B271" s="113" t="s">
        <v>762</v>
      </c>
      <c r="C271" s="14"/>
      <c r="D271" s="14"/>
      <c r="E271" s="15"/>
      <c r="F271" s="15"/>
      <c r="G271" s="111">
        <v>9605</v>
      </c>
    </row>
    <row r="272" spans="1:7" ht="17.25" customHeight="1">
      <c r="A272" s="133"/>
      <c r="B272" s="240" t="s">
        <v>291</v>
      </c>
      <c r="C272" s="12"/>
      <c r="D272" s="12"/>
      <c r="E272" s="13"/>
      <c r="F272" s="13"/>
      <c r="G272" s="102">
        <f>(G271/G270)*100</f>
        <v>68.60714285714286</v>
      </c>
    </row>
    <row r="273" spans="1:7" ht="17.25" customHeight="1">
      <c r="A273" s="87" t="s">
        <v>47</v>
      </c>
      <c r="B273" s="135" t="s">
        <v>328</v>
      </c>
      <c r="C273" s="21" t="s">
        <v>31</v>
      </c>
      <c r="D273" s="21" t="s">
        <v>199</v>
      </c>
      <c r="E273" s="22"/>
      <c r="F273" s="22"/>
      <c r="G273" s="5">
        <f>SUM(G277,G289,G283)</f>
        <v>23723</v>
      </c>
    </row>
    <row r="274" spans="1:7" ht="17.25" customHeight="1">
      <c r="A274" s="87"/>
      <c r="B274" s="135" t="s">
        <v>762</v>
      </c>
      <c r="C274" s="14"/>
      <c r="D274" s="21"/>
      <c r="E274" s="22"/>
      <c r="F274" s="22"/>
      <c r="G274" s="5">
        <f>SUM(G278,G290,G284)</f>
        <v>15981</v>
      </c>
    </row>
    <row r="275" spans="1:7" ht="17.25" customHeight="1">
      <c r="A275" s="87"/>
      <c r="B275" s="135" t="s">
        <v>291</v>
      </c>
      <c r="C275" s="14"/>
      <c r="D275" s="21"/>
      <c r="E275" s="22"/>
      <c r="F275" s="22"/>
      <c r="G275" s="103">
        <f>(G274/G273)*100</f>
        <v>67.3650044260844</v>
      </c>
    </row>
    <row r="276" spans="1:7" ht="17.25" customHeight="1">
      <c r="A276" s="133"/>
      <c r="B276" s="238" t="s">
        <v>6</v>
      </c>
      <c r="C276" s="12"/>
      <c r="D276" s="20"/>
      <c r="E276" s="17"/>
      <c r="F276" s="17"/>
      <c r="G276" s="6"/>
    </row>
    <row r="277" spans="1:7" ht="17.25" customHeight="1">
      <c r="A277" s="88" t="s">
        <v>48</v>
      </c>
      <c r="B277" s="113" t="s">
        <v>329</v>
      </c>
      <c r="C277" s="14" t="s">
        <v>31</v>
      </c>
      <c r="D277" s="14" t="s">
        <v>199</v>
      </c>
      <c r="E277" s="15" t="s">
        <v>49</v>
      </c>
      <c r="F277" s="15"/>
      <c r="G277" s="110">
        <f>SUM(G280)</f>
        <v>16839</v>
      </c>
    </row>
    <row r="278" spans="1:7" ht="17.25" customHeight="1">
      <c r="A278" s="236"/>
      <c r="B278" s="113" t="s">
        <v>762</v>
      </c>
      <c r="C278" s="14"/>
      <c r="D278" s="14"/>
      <c r="E278" s="15"/>
      <c r="F278" s="15"/>
      <c r="G278" s="8">
        <f>SUM(G281)</f>
        <v>11445</v>
      </c>
    </row>
    <row r="279" spans="1:7" ht="17.25" customHeight="1">
      <c r="A279" s="236"/>
      <c r="B279" s="137" t="s">
        <v>291</v>
      </c>
      <c r="C279" s="19"/>
      <c r="D279" s="19"/>
      <c r="E279" s="18"/>
      <c r="F279" s="18"/>
      <c r="G279" s="96">
        <f>(G278/G277)*100</f>
        <v>67.96721895599501</v>
      </c>
    </row>
    <row r="280" spans="1:7" ht="31.5" customHeight="1">
      <c r="A280" s="87"/>
      <c r="B280" s="193" t="s">
        <v>512</v>
      </c>
      <c r="C280" s="14" t="s">
        <v>31</v>
      </c>
      <c r="D280" s="14" t="s">
        <v>199</v>
      </c>
      <c r="E280" s="15" t="s">
        <v>514</v>
      </c>
      <c r="F280" s="15">
        <v>244</v>
      </c>
      <c r="G280" s="119">
        <v>16839</v>
      </c>
    </row>
    <row r="281" spans="1:7" ht="17.25" customHeight="1">
      <c r="A281" s="87"/>
      <c r="B281" s="113" t="s">
        <v>762</v>
      </c>
      <c r="C281" s="14"/>
      <c r="D281" s="14"/>
      <c r="E281" s="15"/>
      <c r="F281" s="15"/>
      <c r="G281" s="111">
        <v>11445</v>
      </c>
    </row>
    <row r="282" spans="1:7" ht="17.25" customHeight="1">
      <c r="A282" s="133"/>
      <c r="B282" s="240" t="s">
        <v>291</v>
      </c>
      <c r="C282" s="12"/>
      <c r="D282" s="12"/>
      <c r="E282" s="13"/>
      <c r="F282" s="13"/>
      <c r="G282" s="96">
        <f>(G281/G280)*100</f>
        <v>67.96721895599501</v>
      </c>
    </row>
    <row r="283" spans="1:7" ht="61.5" customHeight="1">
      <c r="A283" s="88" t="s">
        <v>283</v>
      </c>
      <c r="B283" s="113" t="s">
        <v>330</v>
      </c>
      <c r="C283" s="118">
        <v>1</v>
      </c>
      <c r="D283" s="14" t="s">
        <v>199</v>
      </c>
      <c r="E283" s="15" t="s">
        <v>252</v>
      </c>
      <c r="F283" s="15"/>
      <c r="G283" s="110">
        <f>SUM(G286)</f>
        <v>5600</v>
      </c>
    </row>
    <row r="284" spans="1:7" ht="17.25" customHeight="1">
      <c r="A284" s="88"/>
      <c r="B284" s="113" t="s">
        <v>762</v>
      </c>
      <c r="C284" s="118"/>
      <c r="D284" s="14"/>
      <c r="E284" s="15"/>
      <c r="F284" s="15"/>
      <c r="G284" s="111">
        <f>SUM(G287)</f>
        <v>3253</v>
      </c>
    </row>
    <row r="285" spans="1:7" ht="17.25" customHeight="1">
      <c r="A285" s="88"/>
      <c r="B285" s="137" t="s">
        <v>291</v>
      </c>
      <c r="C285" s="117"/>
      <c r="D285" s="19"/>
      <c r="E285" s="18"/>
      <c r="F285" s="18"/>
      <c r="G285" s="120">
        <f>(G284/G283)*100</f>
        <v>58.08928571428571</v>
      </c>
    </row>
    <row r="286" spans="1:7" ht="36" customHeight="1">
      <c r="A286" s="87"/>
      <c r="B286" s="193" t="s">
        <v>512</v>
      </c>
      <c r="C286" s="14" t="s">
        <v>31</v>
      </c>
      <c r="D286" s="14" t="s">
        <v>199</v>
      </c>
      <c r="E286" s="15" t="s">
        <v>253</v>
      </c>
      <c r="F286" s="15">
        <v>244</v>
      </c>
      <c r="G286" s="8">
        <v>5600</v>
      </c>
    </row>
    <row r="287" spans="1:7" ht="17.25" customHeight="1">
      <c r="A287" s="87"/>
      <c r="B287" s="113" t="s">
        <v>762</v>
      </c>
      <c r="C287" s="14"/>
      <c r="D287" s="14"/>
      <c r="E287" s="15"/>
      <c r="F287" s="15"/>
      <c r="G287" s="8">
        <v>3253</v>
      </c>
    </row>
    <row r="288" spans="1:7" ht="17.25" customHeight="1">
      <c r="A288" s="133"/>
      <c r="B288" s="240" t="s">
        <v>291</v>
      </c>
      <c r="C288" s="12"/>
      <c r="D288" s="12"/>
      <c r="E288" s="13"/>
      <c r="F288" s="13"/>
      <c r="G288" s="96">
        <f>(G287/G286)*100</f>
        <v>58.08928571428571</v>
      </c>
    </row>
    <row r="289" spans="1:7" ht="64.5" customHeight="1">
      <c r="A289" s="88" t="s">
        <v>643</v>
      </c>
      <c r="B289" s="113" t="s">
        <v>331</v>
      </c>
      <c r="C289" s="14" t="s">
        <v>31</v>
      </c>
      <c r="D289" s="14" t="s">
        <v>199</v>
      </c>
      <c r="E289" s="15" t="s">
        <v>261</v>
      </c>
      <c r="F289" s="15"/>
      <c r="G289" s="110">
        <f>SUM(G292)</f>
        <v>1284</v>
      </c>
    </row>
    <row r="290" spans="1:7" ht="17.25" customHeight="1">
      <c r="A290" s="88"/>
      <c r="B290" s="113" t="s">
        <v>762</v>
      </c>
      <c r="C290" s="14"/>
      <c r="D290" s="14"/>
      <c r="E290" s="15"/>
      <c r="F290" s="15"/>
      <c r="G290" s="111">
        <f>SUM(G293)</f>
        <v>1283</v>
      </c>
    </row>
    <row r="291" spans="1:7" ht="17.25" customHeight="1">
      <c r="A291" s="88"/>
      <c r="B291" s="137" t="s">
        <v>291</v>
      </c>
      <c r="C291" s="19"/>
      <c r="D291" s="19"/>
      <c r="E291" s="18"/>
      <c r="F291" s="18"/>
      <c r="G291" s="120">
        <f>(G290/G289)*100</f>
        <v>99.9221183800623</v>
      </c>
    </row>
    <row r="292" spans="1:7" ht="35.25" customHeight="1">
      <c r="A292" s="87"/>
      <c r="B292" s="193" t="s">
        <v>512</v>
      </c>
      <c r="C292" s="14" t="s">
        <v>31</v>
      </c>
      <c r="D292" s="14" t="s">
        <v>199</v>
      </c>
      <c r="E292" s="15" t="s">
        <v>250</v>
      </c>
      <c r="F292" s="15">
        <v>244</v>
      </c>
      <c r="G292" s="8">
        <v>1284</v>
      </c>
    </row>
    <row r="293" spans="1:7" ht="17.25" customHeight="1">
      <c r="A293" s="87"/>
      <c r="B293" s="113" t="s">
        <v>762</v>
      </c>
      <c r="C293" s="14"/>
      <c r="D293" s="14"/>
      <c r="E293" s="15"/>
      <c r="F293" s="15"/>
      <c r="G293" s="8">
        <v>1283</v>
      </c>
    </row>
    <row r="294" spans="1:7" ht="17.25" customHeight="1">
      <c r="A294" s="87"/>
      <c r="B294" s="113" t="s">
        <v>291</v>
      </c>
      <c r="C294" s="14"/>
      <c r="D294" s="14"/>
      <c r="E294" s="15"/>
      <c r="F294" s="15"/>
      <c r="G294" s="96">
        <f>(G293/G292)*100</f>
        <v>99.9221183800623</v>
      </c>
    </row>
    <row r="295" spans="1:7" ht="31.5">
      <c r="A295" s="75" t="s">
        <v>51</v>
      </c>
      <c r="B295" s="134" t="s">
        <v>332</v>
      </c>
      <c r="C295" s="34" t="s">
        <v>31</v>
      </c>
      <c r="D295" s="42" t="s">
        <v>168</v>
      </c>
      <c r="E295" s="16"/>
      <c r="F295" s="16"/>
      <c r="G295" s="11">
        <f>SUM(G299,G308,G317,G345,G355,G361)</f>
        <v>7085</v>
      </c>
    </row>
    <row r="296" spans="1:7" ht="17.25" customHeight="1">
      <c r="A296" s="87"/>
      <c r="B296" s="135" t="s">
        <v>762</v>
      </c>
      <c r="C296" s="14"/>
      <c r="D296" s="21"/>
      <c r="E296" s="22"/>
      <c r="F296" s="22"/>
      <c r="G296" s="107">
        <f>SUM(G300,G309,G318,G346,G356,G362)</f>
        <v>436</v>
      </c>
    </row>
    <row r="297" spans="1:7" ht="17.25" customHeight="1">
      <c r="A297" s="87"/>
      <c r="B297" s="135" t="s">
        <v>291</v>
      </c>
      <c r="C297" s="14"/>
      <c r="D297" s="21"/>
      <c r="E297" s="22"/>
      <c r="F297" s="22"/>
      <c r="G297" s="103">
        <f>(G296/G295)*100</f>
        <v>6.153846153846154</v>
      </c>
    </row>
    <row r="298" spans="1:7" ht="15.75">
      <c r="A298" s="133"/>
      <c r="B298" s="238" t="s">
        <v>6</v>
      </c>
      <c r="C298" s="12"/>
      <c r="D298" s="20"/>
      <c r="E298" s="17"/>
      <c r="F298" s="17"/>
      <c r="G298" s="6"/>
    </row>
    <row r="299" spans="1:7" ht="30.75" customHeight="1">
      <c r="A299" s="88" t="s">
        <v>52</v>
      </c>
      <c r="B299" s="113" t="s">
        <v>333</v>
      </c>
      <c r="C299" s="14" t="s">
        <v>31</v>
      </c>
      <c r="D299" s="14" t="s">
        <v>168</v>
      </c>
      <c r="E299" s="15" t="s">
        <v>53</v>
      </c>
      <c r="F299" s="15"/>
      <c r="G299" s="110">
        <f>SUM(G302)</f>
        <v>682</v>
      </c>
    </row>
    <row r="300" spans="1:7" ht="17.25" customHeight="1">
      <c r="A300" s="88"/>
      <c r="B300" s="113" t="s">
        <v>762</v>
      </c>
      <c r="C300" s="14"/>
      <c r="D300" s="14"/>
      <c r="E300" s="15"/>
      <c r="F300" s="15"/>
      <c r="G300" s="8">
        <f>SUM(G303)</f>
        <v>247</v>
      </c>
    </row>
    <row r="301" spans="1:7" ht="17.25" customHeight="1">
      <c r="A301" s="202"/>
      <c r="B301" s="2" t="s">
        <v>291</v>
      </c>
      <c r="C301" s="14"/>
      <c r="D301" s="14"/>
      <c r="E301" s="15"/>
      <c r="F301" s="15"/>
      <c r="G301" s="96">
        <f>(G300/G299)*100</f>
        <v>36.21700879765396</v>
      </c>
    </row>
    <row r="302" spans="1:7" ht="64.5" customHeight="1">
      <c r="A302" s="202"/>
      <c r="B302" s="54" t="s">
        <v>334</v>
      </c>
      <c r="C302" s="34" t="s">
        <v>31</v>
      </c>
      <c r="D302" s="34" t="s">
        <v>168</v>
      </c>
      <c r="E302" s="30" t="s">
        <v>54</v>
      </c>
      <c r="F302" s="30"/>
      <c r="G302" s="110">
        <f>SUM(G305)</f>
        <v>682</v>
      </c>
    </row>
    <row r="303" spans="1:7" ht="17.25" customHeight="1">
      <c r="A303" s="202"/>
      <c r="B303" s="24" t="s">
        <v>762</v>
      </c>
      <c r="C303" s="14"/>
      <c r="D303" s="14"/>
      <c r="E303" s="15"/>
      <c r="F303" s="15"/>
      <c r="G303" s="8">
        <f>SUM(G306)</f>
        <v>247</v>
      </c>
    </row>
    <row r="304" spans="1:7" ht="17.25" customHeight="1">
      <c r="A304" s="202"/>
      <c r="B304" s="52" t="s">
        <v>291</v>
      </c>
      <c r="C304" s="19"/>
      <c r="D304" s="19"/>
      <c r="E304" s="18"/>
      <c r="F304" s="18"/>
      <c r="G304" s="96">
        <f>(G303/G302)*100</f>
        <v>36.21700879765396</v>
      </c>
    </row>
    <row r="305" spans="1:7" ht="33.75" customHeight="1">
      <c r="A305" s="202"/>
      <c r="B305" s="37" t="s">
        <v>512</v>
      </c>
      <c r="C305" s="38" t="s">
        <v>31</v>
      </c>
      <c r="D305" s="38" t="s">
        <v>168</v>
      </c>
      <c r="E305" s="39" t="s">
        <v>54</v>
      </c>
      <c r="F305" s="39">
        <v>244</v>
      </c>
      <c r="G305" s="9">
        <v>682</v>
      </c>
    </row>
    <row r="306" spans="1:7" ht="17.25" customHeight="1">
      <c r="A306" s="202"/>
      <c r="B306" s="2" t="s">
        <v>762</v>
      </c>
      <c r="C306" s="14"/>
      <c r="D306" s="14"/>
      <c r="E306" s="15"/>
      <c r="F306" s="15"/>
      <c r="G306" s="8">
        <v>247</v>
      </c>
    </row>
    <row r="307" spans="1:7" ht="17.25" customHeight="1">
      <c r="A307" s="202"/>
      <c r="B307" s="2" t="s">
        <v>291</v>
      </c>
      <c r="C307" s="14"/>
      <c r="D307" s="14"/>
      <c r="E307" s="15"/>
      <c r="F307" s="15"/>
      <c r="G307" s="96">
        <f>(G306/G305)*100</f>
        <v>36.21700879765396</v>
      </c>
    </row>
    <row r="308" spans="1:7" ht="33.75" customHeight="1">
      <c r="A308" s="81" t="s">
        <v>55</v>
      </c>
      <c r="B308" s="33" t="s">
        <v>335</v>
      </c>
      <c r="C308" s="34" t="s">
        <v>31</v>
      </c>
      <c r="D308" s="34" t="s">
        <v>168</v>
      </c>
      <c r="E308" s="30" t="s">
        <v>56</v>
      </c>
      <c r="F308" s="30"/>
      <c r="G308" s="110">
        <f>SUM(G311)</f>
        <v>1520</v>
      </c>
    </row>
    <row r="309" spans="1:7" ht="17.25" customHeight="1">
      <c r="A309" s="80"/>
      <c r="B309" s="24" t="s">
        <v>762</v>
      </c>
      <c r="C309" s="14"/>
      <c r="D309" s="14"/>
      <c r="E309" s="15"/>
      <c r="F309" s="15"/>
      <c r="G309" s="8">
        <f>SUM(G312)</f>
        <v>0</v>
      </c>
    </row>
    <row r="310" spans="1:7" ht="17.25" customHeight="1">
      <c r="A310" s="80"/>
      <c r="B310" s="35" t="s">
        <v>291</v>
      </c>
      <c r="C310" s="12"/>
      <c r="D310" s="12"/>
      <c r="E310" s="13"/>
      <c r="F310" s="13"/>
      <c r="G310" s="96">
        <f>(G309/G308)*100</f>
        <v>0</v>
      </c>
    </row>
    <row r="311" spans="1:7" ht="80.25" customHeight="1">
      <c r="A311" s="202"/>
      <c r="B311" s="2" t="s">
        <v>336</v>
      </c>
      <c r="C311" s="14" t="s">
        <v>31</v>
      </c>
      <c r="D311" s="14" t="s">
        <v>168</v>
      </c>
      <c r="E311" s="15" t="s">
        <v>57</v>
      </c>
      <c r="F311" s="15"/>
      <c r="G311" s="110">
        <f>SUM(G314)</f>
        <v>1520</v>
      </c>
    </row>
    <row r="312" spans="1:7" ht="17.25" customHeight="1">
      <c r="A312" s="202"/>
      <c r="B312" s="2" t="s">
        <v>762</v>
      </c>
      <c r="C312" s="14"/>
      <c r="D312" s="14"/>
      <c r="E312" s="15"/>
      <c r="F312" s="15"/>
      <c r="G312" s="8">
        <f>SUM(G315)</f>
        <v>0</v>
      </c>
    </row>
    <row r="313" spans="1:7" ht="17.25" customHeight="1">
      <c r="A313" s="202"/>
      <c r="B313" s="2" t="s">
        <v>291</v>
      </c>
      <c r="C313" s="14"/>
      <c r="D313" s="14"/>
      <c r="E313" s="15"/>
      <c r="F313" s="15"/>
      <c r="G313" s="96">
        <f>(G312/G311)*100</f>
        <v>0</v>
      </c>
    </row>
    <row r="314" spans="1:7" ht="33" customHeight="1">
      <c r="A314" s="202"/>
      <c r="B314" s="37" t="s">
        <v>512</v>
      </c>
      <c r="C314" s="38" t="s">
        <v>31</v>
      </c>
      <c r="D314" s="38" t="s">
        <v>168</v>
      </c>
      <c r="E314" s="39" t="s">
        <v>57</v>
      </c>
      <c r="F314" s="39">
        <v>244</v>
      </c>
      <c r="G314" s="9">
        <v>1520</v>
      </c>
    </row>
    <row r="315" spans="1:7" ht="17.25" customHeight="1">
      <c r="A315" s="202"/>
      <c r="B315" s="24" t="s">
        <v>762</v>
      </c>
      <c r="C315" s="14"/>
      <c r="D315" s="14"/>
      <c r="E315" s="15"/>
      <c r="F315" s="15"/>
      <c r="G315" s="8">
        <v>0</v>
      </c>
    </row>
    <row r="316" spans="1:7" ht="17.25" customHeight="1">
      <c r="A316" s="202"/>
      <c r="B316" s="24" t="s">
        <v>291</v>
      </c>
      <c r="C316" s="14"/>
      <c r="D316" s="14"/>
      <c r="E316" s="15"/>
      <c r="F316" s="15"/>
      <c r="G316" s="96">
        <f>(G315/G314)*100</f>
        <v>0</v>
      </c>
    </row>
    <row r="317" spans="1:7" ht="35.25" customHeight="1">
      <c r="A317" s="201" t="s">
        <v>58</v>
      </c>
      <c r="B317" s="54" t="s">
        <v>337</v>
      </c>
      <c r="C317" s="34" t="s">
        <v>31</v>
      </c>
      <c r="D317" s="34" t="s">
        <v>168</v>
      </c>
      <c r="E317" s="30" t="s">
        <v>53</v>
      </c>
      <c r="F317" s="30"/>
      <c r="G317" s="10">
        <f>SUM(G321,G327,G333,G339)</f>
        <v>3843</v>
      </c>
    </row>
    <row r="318" spans="1:7" ht="17.25" customHeight="1">
      <c r="A318" s="202"/>
      <c r="B318" s="24" t="s">
        <v>762</v>
      </c>
      <c r="C318" s="14"/>
      <c r="D318" s="14"/>
      <c r="E318" s="15"/>
      <c r="F318" s="15"/>
      <c r="G318" s="111">
        <f>SUM(G322,G328,G334,G340)</f>
        <v>139</v>
      </c>
    </row>
    <row r="319" spans="1:7" ht="17.25" customHeight="1">
      <c r="A319" s="202"/>
      <c r="B319" s="24" t="s">
        <v>291</v>
      </c>
      <c r="C319" s="14"/>
      <c r="D319" s="14"/>
      <c r="E319" s="15"/>
      <c r="F319" s="15"/>
      <c r="G319" s="96">
        <f>(G318/G317)*100</f>
        <v>3.6169659120478794</v>
      </c>
    </row>
    <row r="320" spans="1:7" ht="17.25" customHeight="1">
      <c r="A320" s="202"/>
      <c r="B320" s="35" t="s">
        <v>6</v>
      </c>
      <c r="C320" s="12"/>
      <c r="D320" s="12"/>
      <c r="E320" s="13"/>
      <c r="F320" s="13"/>
      <c r="G320" s="96"/>
    </row>
    <row r="321" spans="1:7" ht="62.25" customHeight="1">
      <c r="A321" s="202"/>
      <c r="B321" s="54" t="s">
        <v>338</v>
      </c>
      <c r="C321" s="34" t="s">
        <v>31</v>
      </c>
      <c r="D321" s="34" t="s">
        <v>168</v>
      </c>
      <c r="E321" s="30" t="s">
        <v>59</v>
      </c>
      <c r="F321" s="30"/>
      <c r="G321" s="110">
        <f>SUM(G324)</f>
        <v>429</v>
      </c>
    </row>
    <row r="322" spans="1:7" ht="17.25" customHeight="1">
      <c r="A322" s="202"/>
      <c r="B322" s="24" t="s">
        <v>762</v>
      </c>
      <c r="C322" s="14"/>
      <c r="D322" s="14"/>
      <c r="E322" s="15"/>
      <c r="F322" s="15"/>
      <c r="G322" s="8">
        <f>SUM(G325)</f>
        <v>125</v>
      </c>
    </row>
    <row r="323" spans="1:7" ht="17.25" customHeight="1">
      <c r="A323" s="202"/>
      <c r="B323" s="52" t="s">
        <v>291</v>
      </c>
      <c r="C323" s="19"/>
      <c r="D323" s="19"/>
      <c r="E323" s="18"/>
      <c r="F323" s="18"/>
      <c r="G323" s="96">
        <f>(G322/G321)*100</f>
        <v>29.13752913752914</v>
      </c>
    </row>
    <row r="324" spans="1:7" ht="34.5" customHeight="1">
      <c r="A324" s="202"/>
      <c r="B324" s="37" t="s">
        <v>512</v>
      </c>
      <c r="C324" s="14" t="s">
        <v>31</v>
      </c>
      <c r="D324" s="14" t="s">
        <v>168</v>
      </c>
      <c r="E324" s="15" t="s">
        <v>59</v>
      </c>
      <c r="F324" s="15">
        <v>244</v>
      </c>
      <c r="G324" s="119">
        <v>429</v>
      </c>
    </row>
    <row r="325" spans="1:7" ht="17.25" customHeight="1">
      <c r="A325" s="202"/>
      <c r="B325" s="2" t="s">
        <v>762</v>
      </c>
      <c r="C325" s="14"/>
      <c r="D325" s="14"/>
      <c r="E325" s="15"/>
      <c r="F325" s="15"/>
      <c r="G325" s="8">
        <v>125</v>
      </c>
    </row>
    <row r="326" spans="1:7" ht="17.25" customHeight="1">
      <c r="A326" s="202"/>
      <c r="B326" s="2" t="s">
        <v>291</v>
      </c>
      <c r="C326" s="14"/>
      <c r="D326" s="14"/>
      <c r="E326" s="15"/>
      <c r="F326" s="15"/>
      <c r="G326" s="96">
        <f>(G325/G324)*100</f>
        <v>29.13752913752914</v>
      </c>
    </row>
    <row r="327" spans="1:7" ht="45.75" customHeight="1">
      <c r="A327" s="202"/>
      <c r="B327" s="33" t="s">
        <v>339</v>
      </c>
      <c r="C327" s="34" t="s">
        <v>31</v>
      </c>
      <c r="D327" s="34" t="s">
        <v>168</v>
      </c>
      <c r="E327" s="30" t="s">
        <v>59</v>
      </c>
      <c r="F327" s="30"/>
      <c r="G327" s="110">
        <f>SUM(G330)</f>
        <v>114</v>
      </c>
    </row>
    <row r="328" spans="1:7" ht="17.25" customHeight="1">
      <c r="A328" s="202"/>
      <c r="B328" s="2" t="s">
        <v>762</v>
      </c>
      <c r="C328" s="14"/>
      <c r="D328" s="14"/>
      <c r="E328" s="15"/>
      <c r="F328" s="15"/>
      <c r="G328" s="8">
        <f>SUM(G331)</f>
        <v>14</v>
      </c>
    </row>
    <row r="329" spans="1:7" ht="17.25" customHeight="1">
      <c r="A329" s="202"/>
      <c r="B329" s="2" t="s">
        <v>291</v>
      </c>
      <c r="C329" s="14"/>
      <c r="D329" s="14"/>
      <c r="E329" s="15"/>
      <c r="F329" s="15"/>
      <c r="G329" s="96">
        <f>(G328/G327)*100</f>
        <v>12.280701754385964</v>
      </c>
    </row>
    <row r="330" spans="1:7" ht="32.25" customHeight="1">
      <c r="A330" s="202"/>
      <c r="B330" s="37" t="s">
        <v>512</v>
      </c>
      <c r="C330" s="38" t="s">
        <v>31</v>
      </c>
      <c r="D330" s="38" t="s">
        <v>168</v>
      </c>
      <c r="E330" s="39" t="s">
        <v>59</v>
      </c>
      <c r="F330" s="39">
        <v>244</v>
      </c>
      <c r="G330" s="9">
        <v>114</v>
      </c>
    </row>
    <row r="331" spans="1:7" ht="17.25" customHeight="1">
      <c r="A331" s="202"/>
      <c r="B331" s="24" t="s">
        <v>762</v>
      </c>
      <c r="C331" s="14"/>
      <c r="D331" s="14"/>
      <c r="E331" s="15"/>
      <c r="F331" s="15"/>
      <c r="G331" s="8">
        <v>14</v>
      </c>
    </row>
    <row r="332" spans="1:7" ht="17.25" customHeight="1">
      <c r="A332" s="202"/>
      <c r="B332" s="24" t="s">
        <v>291</v>
      </c>
      <c r="C332" s="14"/>
      <c r="D332" s="14"/>
      <c r="E332" s="15"/>
      <c r="F332" s="15"/>
      <c r="G332" s="96">
        <f>(G331/G330)*100</f>
        <v>12.280701754385964</v>
      </c>
    </row>
    <row r="333" spans="1:7" ht="78" customHeight="1">
      <c r="A333" s="202"/>
      <c r="B333" s="54" t="s">
        <v>340</v>
      </c>
      <c r="C333" s="34" t="s">
        <v>31</v>
      </c>
      <c r="D333" s="34" t="s">
        <v>168</v>
      </c>
      <c r="E333" s="30" t="s">
        <v>59</v>
      </c>
      <c r="F333" s="30"/>
      <c r="G333" s="110">
        <f>SUM(G336)</f>
        <v>800</v>
      </c>
    </row>
    <row r="334" spans="1:7" ht="17.25" customHeight="1">
      <c r="A334" s="202"/>
      <c r="B334" s="24" t="s">
        <v>762</v>
      </c>
      <c r="C334" s="14"/>
      <c r="D334" s="14"/>
      <c r="E334" s="15"/>
      <c r="F334" s="15"/>
      <c r="G334" s="8">
        <f>SUM(G337)</f>
        <v>0</v>
      </c>
    </row>
    <row r="335" spans="1:7" ht="17.25" customHeight="1">
      <c r="A335" s="202"/>
      <c r="B335" s="52" t="s">
        <v>291</v>
      </c>
      <c r="C335" s="19"/>
      <c r="D335" s="19"/>
      <c r="E335" s="18"/>
      <c r="F335" s="18"/>
      <c r="G335" s="96">
        <f>(G334/G333)*100</f>
        <v>0</v>
      </c>
    </row>
    <row r="336" spans="1:7" ht="33" customHeight="1">
      <c r="A336" s="202"/>
      <c r="B336" s="37" t="s">
        <v>512</v>
      </c>
      <c r="C336" s="14" t="s">
        <v>31</v>
      </c>
      <c r="D336" s="14" t="s">
        <v>168</v>
      </c>
      <c r="E336" s="15" t="s">
        <v>59</v>
      </c>
      <c r="F336" s="15">
        <v>244</v>
      </c>
      <c r="G336" s="119">
        <v>800</v>
      </c>
    </row>
    <row r="337" spans="1:7" ht="17.25" customHeight="1">
      <c r="A337" s="202"/>
      <c r="B337" s="2" t="s">
        <v>762</v>
      </c>
      <c r="C337" s="14"/>
      <c r="D337" s="14"/>
      <c r="E337" s="15"/>
      <c r="F337" s="15"/>
      <c r="G337" s="8">
        <v>0</v>
      </c>
    </row>
    <row r="338" spans="1:7" ht="17.25" customHeight="1">
      <c r="A338" s="202"/>
      <c r="B338" s="2" t="s">
        <v>291</v>
      </c>
      <c r="C338" s="14"/>
      <c r="D338" s="14"/>
      <c r="E338" s="15"/>
      <c r="F338" s="15"/>
      <c r="G338" s="96">
        <f>(G337/G336)*100</f>
        <v>0</v>
      </c>
    </row>
    <row r="339" spans="1:7" ht="36.75" customHeight="1">
      <c r="A339" s="202"/>
      <c r="B339" s="54" t="s">
        <v>513</v>
      </c>
      <c r="C339" s="34" t="s">
        <v>31</v>
      </c>
      <c r="D339" s="34" t="s">
        <v>168</v>
      </c>
      <c r="E339" s="30" t="s">
        <v>59</v>
      </c>
      <c r="F339" s="30"/>
      <c r="G339" s="110">
        <f>SUM(G342)</f>
        <v>2500</v>
      </c>
    </row>
    <row r="340" spans="1:7" ht="17.25" customHeight="1">
      <c r="A340" s="202"/>
      <c r="B340" s="24" t="s">
        <v>762</v>
      </c>
      <c r="C340" s="14"/>
      <c r="D340" s="14"/>
      <c r="E340" s="15"/>
      <c r="F340" s="15"/>
      <c r="G340" s="8">
        <f>SUM(G343)</f>
        <v>0</v>
      </c>
    </row>
    <row r="341" spans="1:7" ht="17.25" customHeight="1">
      <c r="A341" s="202"/>
      <c r="B341" s="52" t="s">
        <v>291</v>
      </c>
      <c r="C341" s="19"/>
      <c r="D341" s="19"/>
      <c r="E341" s="18"/>
      <c r="F341" s="18"/>
      <c r="G341" s="120">
        <f>(G340/G339)*100</f>
        <v>0</v>
      </c>
    </row>
    <row r="342" spans="1:7" ht="32.25" customHeight="1">
      <c r="A342" s="202"/>
      <c r="B342" s="94" t="s">
        <v>512</v>
      </c>
      <c r="C342" s="14" t="s">
        <v>31</v>
      </c>
      <c r="D342" s="14" t="s">
        <v>168</v>
      </c>
      <c r="E342" s="15" t="s">
        <v>59</v>
      </c>
      <c r="F342" s="15">
        <v>244</v>
      </c>
      <c r="G342" s="111">
        <v>2500</v>
      </c>
    </row>
    <row r="343" spans="1:7" ht="17.25" customHeight="1">
      <c r="A343" s="202"/>
      <c r="B343" s="2" t="s">
        <v>762</v>
      </c>
      <c r="C343" s="14"/>
      <c r="D343" s="14"/>
      <c r="E343" s="15"/>
      <c r="F343" s="15"/>
      <c r="G343" s="8">
        <v>0</v>
      </c>
    </row>
    <row r="344" spans="1:7" ht="17.25" customHeight="1">
      <c r="A344" s="202"/>
      <c r="B344" s="2" t="s">
        <v>291</v>
      </c>
      <c r="C344" s="14"/>
      <c r="D344" s="14"/>
      <c r="E344" s="15"/>
      <c r="F344" s="15"/>
      <c r="G344" s="96">
        <f>(G343/G342)*100</f>
        <v>0</v>
      </c>
    </row>
    <row r="345" spans="1:7" ht="60">
      <c r="A345" s="216" t="s">
        <v>719</v>
      </c>
      <c r="B345" s="33" t="s">
        <v>341</v>
      </c>
      <c r="C345" s="34" t="s">
        <v>31</v>
      </c>
      <c r="D345" s="34" t="s">
        <v>168</v>
      </c>
      <c r="E345" s="30" t="s">
        <v>274</v>
      </c>
      <c r="F345" s="30"/>
      <c r="G345" s="110">
        <f>SUM(G349,G352)</f>
        <v>300</v>
      </c>
    </row>
    <row r="346" spans="1:7" ht="17.25" customHeight="1">
      <c r="A346" s="202"/>
      <c r="B346" s="2" t="s">
        <v>762</v>
      </c>
      <c r="C346" s="14"/>
      <c r="D346" s="14"/>
      <c r="E346" s="15"/>
      <c r="F346" s="15"/>
      <c r="G346" s="111">
        <f>SUM(G350,G353)</f>
        <v>50</v>
      </c>
    </row>
    <row r="347" spans="1:7" ht="17.25" customHeight="1">
      <c r="A347" s="202"/>
      <c r="B347" s="2" t="s">
        <v>291</v>
      </c>
      <c r="C347" s="14"/>
      <c r="D347" s="14"/>
      <c r="E347" s="15"/>
      <c r="F347" s="15"/>
      <c r="G347" s="96">
        <f>(G346/G345)*100</f>
        <v>16.666666666666664</v>
      </c>
    </row>
    <row r="348" spans="1:7" ht="17.25" customHeight="1">
      <c r="A348" s="202"/>
      <c r="B348" s="2" t="s">
        <v>6</v>
      </c>
      <c r="C348" s="14"/>
      <c r="D348" s="14"/>
      <c r="E348" s="15"/>
      <c r="F348" s="15"/>
      <c r="G348" s="8"/>
    </row>
    <row r="349" spans="1:7" ht="33" customHeight="1">
      <c r="A349" s="200"/>
      <c r="B349" s="37" t="s">
        <v>512</v>
      </c>
      <c r="C349" s="26" t="s">
        <v>31</v>
      </c>
      <c r="D349" s="26" t="s">
        <v>168</v>
      </c>
      <c r="E349" s="27" t="s">
        <v>29</v>
      </c>
      <c r="F349" s="27">
        <v>244</v>
      </c>
      <c r="G349" s="28">
        <v>110</v>
      </c>
    </row>
    <row r="350" spans="1:7" ht="17.25" customHeight="1">
      <c r="A350" s="200"/>
      <c r="B350" s="24" t="s">
        <v>762</v>
      </c>
      <c r="C350" s="14"/>
      <c r="D350" s="14"/>
      <c r="E350" s="15"/>
      <c r="F350" s="15"/>
      <c r="G350" s="8">
        <v>50</v>
      </c>
    </row>
    <row r="351" spans="1:7" ht="17.25" customHeight="1">
      <c r="A351" s="200"/>
      <c r="B351" s="24" t="s">
        <v>291</v>
      </c>
      <c r="C351" s="14"/>
      <c r="D351" s="14"/>
      <c r="E351" s="15"/>
      <c r="F351" s="15"/>
      <c r="G351" s="96">
        <f>(G350/G349)*100</f>
        <v>45.45454545454545</v>
      </c>
    </row>
    <row r="352" spans="1:7" ht="33.75" customHeight="1">
      <c r="A352" s="200"/>
      <c r="B352" s="25" t="s">
        <v>342</v>
      </c>
      <c r="C352" s="26" t="s">
        <v>31</v>
      </c>
      <c r="D352" s="26" t="s">
        <v>168</v>
      </c>
      <c r="E352" s="27" t="s">
        <v>275</v>
      </c>
      <c r="F352" s="27">
        <v>810</v>
      </c>
      <c r="G352" s="28">
        <v>190</v>
      </c>
    </row>
    <row r="353" spans="1:7" ht="17.25" customHeight="1">
      <c r="A353" s="200"/>
      <c r="B353" s="60" t="s">
        <v>762</v>
      </c>
      <c r="C353" s="14"/>
      <c r="D353" s="14"/>
      <c r="E353" s="15"/>
      <c r="F353" s="15"/>
      <c r="G353" s="8">
        <v>0</v>
      </c>
    </row>
    <row r="354" spans="1:7" ht="17.25" customHeight="1">
      <c r="A354" s="200"/>
      <c r="B354" s="60" t="s">
        <v>291</v>
      </c>
      <c r="C354" s="14"/>
      <c r="D354" s="14"/>
      <c r="E354" s="15"/>
      <c r="F354" s="15"/>
      <c r="G354" s="96">
        <f>(G353/G352)*100</f>
        <v>0</v>
      </c>
    </row>
    <row r="355" spans="1:7" ht="47.25" customHeight="1">
      <c r="A355" s="201" t="s">
        <v>60</v>
      </c>
      <c r="B355" s="29" t="s">
        <v>343</v>
      </c>
      <c r="C355" s="34" t="s">
        <v>31</v>
      </c>
      <c r="D355" s="34" t="s">
        <v>168</v>
      </c>
      <c r="E355" s="30" t="s">
        <v>50</v>
      </c>
      <c r="F355" s="30"/>
      <c r="G355" s="110">
        <f>SUM(G358)</f>
        <v>195</v>
      </c>
    </row>
    <row r="356" spans="1:7" ht="17.25" customHeight="1">
      <c r="A356" s="202"/>
      <c r="B356" s="60" t="s">
        <v>762</v>
      </c>
      <c r="C356" s="14"/>
      <c r="D356" s="14"/>
      <c r="E356" s="15"/>
      <c r="F356" s="15"/>
      <c r="G356" s="8">
        <f>SUM(G359)</f>
        <v>0</v>
      </c>
    </row>
    <row r="357" spans="1:7" ht="17.25" customHeight="1">
      <c r="A357" s="202"/>
      <c r="B357" s="60" t="s">
        <v>291</v>
      </c>
      <c r="C357" s="14"/>
      <c r="D357" s="14"/>
      <c r="E357" s="15"/>
      <c r="F357" s="15"/>
      <c r="G357" s="96">
        <f>(G356/G355)*100</f>
        <v>0</v>
      </c>
    </row>
    <row r="358" spans="1:7" ht="32.25" customHeight="1">
      <c r="A358" s="200"/>
      <c r="B358" s="37" t="s">
        <v>512</v>
      </c>
      <c r="C358" s="38" t="s">
        <v>31</v>
      </c>
      <c r="D358" s="38" t="s">
        <v>168</v>
      </c>
      <c r="E358" s="39" t="s">
        <v>50</v>
      </c>
      <c r="F358" s="39">
        <v>244</v>
      </c>
      <c r="G358" s="9">
        <v>195</v>
      </c>
    </row>
    <row r="359" spans="1:7" ht="17.25" customHeight="1">
      <c r="A359" s="200"/>
      <c r="B359" s="2" t="s">
        <v>762</v>
      </c>
      <c r="C359" s="14"/>
      <c r="D359" s="14"/>
      <c r="E359" s="15"/>
      <c r="F359" s="15"/>
      <c r="G359" s="8">
        <v>0</v>
      </c>
    </row>
    <row r="360" spans="1:7" ht="17.25" customHeight="1">
      <c r="A360" s="200"/>
      <c r="B360" s="2" t="s">
        <v>291</v>
      </c>
      <c r="C360" s="14"/>
      <c r="D360" s="14"/>
      <c r="E360" s="15"/>
      <c r="F360" s="15"/>
      <c r="G360" s="96">
        <f>(G359/G358)*100</f>
        <v>0</v>
      </c>
    </row>
    <row r="361" spans="1:7" ht="97.5" customHeight="1">
      <c r="A361" s="201" t="s">
        <v>61</v>
      </c>
      <c r="B361" s="33" t="s">
        <v>750</v>
      </c>
      <c r="C361" s="34" t="s">
        <v>31</v>
      </c>
      <c r="D361" s="34" t="s">
        <v>168</v>
      </c>
      <c r="E361" s="30" t="s">
        <v>50</v>
      </c>
      <c r="F361" s="30"/>
      <c r="G361" s="110">
        <f>SUM(G364)</f>
        <v>545</v>
      </c>
    </row>
    <row r="362" spans="1:7" ht="17.25" customHeight="1">
      <c r="A362" s="202"/>
      <c r="B362" s="2" t="s">
        <v>762</v>
      </c>
      <c r="C362" s="14"/>
      <c r="D362" s="14"/>
      <c r="E362" s="15"/>
      <c r="F362" s="15"/>
      <c r="G362" s="8">
        <f>SUM(G365)</f>
        <v>0</v>
      </c>
    </row>
    <row r="363" spans="1:7" ht="17.25" customHeight="1">
      <c r="A363" s="202"/>
      <c r="B363" s="2" t="s">
        <v>291</v>
      </c>
      <c r="C363" s="14"/>
      <c r="D363" s="14"/>
      <c r="E363" s="15"/>
      <c r="F363" s="15"/>
      <c r="G363" s="96">
        <f>(G362/G361)*100</f>
        <v>0</v>
      </c>
    </row>
    <row r="364" spans="1:7" ht="32.25" customHeight="1">
      <c r="A364" s="200"/>
      <c r="B364" s="37" t="s">
        <v>512</v>
      </c>
      <c r="C364" s="26" t="s">
        <v>31</v>
      </c>
      <c r="D364" s="26" t="s">
        <v>168</v>
      </c>
      <c r="E364" s="27" t="s">
        <v>642</v>
      </c>
      <c r="F364" s="27">
        <v>244</v>
      </c>
      <c r="G364" s="28">
        <v>545</v>
      </c>
    </row>
    <row r="365" spans="1:7" ht="17.25" customHeight="1">
      <c r="A365" s="200"/>
      <c r="B365" s="24" t="s">
        <v>762</v>
      </c>
      <c r="C365" s="14"/>
      <c r="D365" s="14"/>
      <c r="E365" s="15"/>
      <c r="F365" s="15"/>
      <c r="G365" s="8">
        <v>0</v>
      </c>
    </row>
    <row r="366" spans="1:7" ht="17.25" customHeight="1" thickBot="1">
      <c r="A366" s="200"/>
      <c r="B366" s="2" t="s">
        <v>291</v>
      </c>
      <c r="C366" s="14"/>
      <c r="D366" s="14"/>
      <c r="E366" s="15"/>
      <c r="F366" s="15"/>
      <c r="G366" s="96">
        <f>(G365/G364)*100</f>
        <v>0</v>
      </c>
    </row>
    <row r="367" spans="1:7" ht="17.25" customHeight="1">
      <c r="A367" s="77">
        <v>5</v>
      </c>
      <c r="B367" s="65" t="s">
        <v>344</v>
      </c>
      <c r="C367" s="45" t="s">
        <v>31</v>
      </c>
      <c r="D367" s="45" t="s">
        <v>230</v>
      </c>
      <c r="E367" s="46"/>
      <c r="F367" s="46"/>
      <c r="G367" s="47">
        <f>SUM(G370,G398,G489,)</f>
        <v>59918</v>
      </c>
    </row>
    <row r="368" spans="1:7" ht="17.25" customHeight="1">
      <c r="A368" s="200"/>
      <c r="B368" s="32" t="s">
        <v>762</v>
      </c>
      <c r="C368" s="21"/>
      <c r="D368" s="21"/>
      <c r="E368" s="22"/>
      <c r="F368" s="22"/>
      <c r="G368" s="107">
        <f>SUM(G371,G399,G490,)</f>
        <v>17403</v>
      </c>
    </row>
    <row r="369" spans="1:7" ht="17.25" customHeight="1">
      <c r="A369" s="200"/>
      <c r="B369" s="32" t="s">
        <v>291</v>
      </c>
      <c r="C369" s="21"/>
      <c r="D369" s="21"/>
      <c r="E369" s="22"/>
      <c r="F369" s="22"/>
      <c r="G369" s="103">
        <f>(G368/G367)*100</f>
        <v>29.04469441570146</v>
      </c>
    </row>
    <row r="370" spans="1:7" ht="17.25" customHeight="1">
      <c r="A370" s="199" t="s">
        <v>62</v>
      </c>
      <c r="B370" s="43" t="s">
        <v>345</v>
      </c>
      <c r="C370" s="42" t="s">
        <v>31</v>
      </c>
      <c r="D370" s="42" t="s">
        <v>202</v>
      </c>
      <c r="E370" s="16" t="s">
        <v>63</v>
      </c>
      <c r="F370" s="16"/>
      <c r="G370" s="11">
        <f>SUM(G374,G380,G386,G392)</f>
        <v>25044</v>
      </c>
    </row>
    <row r="371" spans="1:7" ht="17.25" customHeight="1">
      <c r="A371" s="200"/>
      <c r="B371" s="32" t="s">
        <v>762</v>
      </c>
      <c r="C371" s="21"/>
      <c r="D371" s="21"/>
      <c r="E371" s="22"/>
      <c r="F371" s="22"/>
      <c r="G371" s="107">
        <f>SUM(G375,G381,G387,G393)</f>
        <v>50</v>
      </c>
    </row>
    <row r="372" spans="1:7" ht="17.25" customHeight="1">
      <c r="A372" s="200"/>
      <c r="B372" s="32" t="s">
        <v>291</v>
      </c>
      <c r="C372" s="21"/>
      <c r="D372" s="21"/>
      <c r="E372" s="22"/>
      <c r="F372" s="22"/>
      <c r="G372" s="103">
        <f>(G371/G370)*100</f>
        <v>0.19964861843156045</v>
      </c>
    </row>
    <row r="373" spans="1:7" ht="17.25" customHeight="1">
      <c r="A373" s="99"/>
      <c r="B373" s="31" t="s">
        <v>6</v>
      </c>
      <c r="C373" s="20"/>
      <c r="D373" s="20"/>
      <c r="E373" s="17"/>
      <c r="F373" s="17"/>
      <c r="G373" s="6"/>
    </row>
    <row r="374" spans="1:7" ht="126" customHeight="1">
      <c r="A374" s="202" t="s">
        <v>201</v>
      </c>
      <c r="B374" s="24" t="s">
        <v>695</v>
      </c>
      <c r="C374" s="14" t="s">
        <v>31</v>
      </c>
      <c r="D374" s="14" t="s">
        <v>202</v>
      </c>
      <c r="E374" s="15" t="s">
        <v>64</v>
      </c>
      <c r="F374" s="15"/>
      <c r="G374" s="110">
        <f>SUM(G377)</f>
        <v>3601</v>
      </c>
    </row>
    <row r="375" spans="1:7" ht="17.25" customHeight="1">
      <c r="A375" s="202"/>
      <c r="B375" s="24" t="s">
        <v>762</v>
      </c>
      <c r="C375" s="14"/>
      <c r="D375" s="14"/>
      <c r="E375" s="15"/>
      <c r="F375" s="15"/>
      <c r="G375" s="8">
        <f>SUM(G378)</f>
        <v>50</v>
      </c>
    </row>
    <row r="376" spans="1:7" ht="17.25" customHeight="1">
      <c r="A376" s="202"/>
      <c r="B376" s="52" t="s">
        <v>291</v>
      </c>
      <c r="C376" s="19"/>
      <c r="D376" s="19"/>
      <c r="E376" s="18"/>
      <c r="F376" s="18"/>
      <c r="G376" s="96">
        <f>(G375/G374)*100</f>
        <v>1.388503193557345</v>
      </c>
    </row>
    <row r="377" spans="1:7" ht="45">
      <c r="A377" s="202"/>
      <c r="B377" s="37" t="s">
        <v>519</v>
      </c>
      <c r="C377" s="14" t="s">
        <v>31</v>
      </c>
      <c r="D377" s="14" t="s">
        <v>202</v>
      </c>
      <c r="E377" s="15" t="s">
        <v>64</v>
      </c>
      <c r="F377" s="15">
        <v>243</v>
      </c>
      <c r="G377" s="112">
        <v>3601</v>
      </c>
    </row>
    <row r="378" spans="1:7" ht="17.25" customHeight="1">
      <c r="A378" s="202"/>
      <c r="B378" s="2" t="s">
        <v>762</v>
      </c>
      <c r="C378" s="14"/>
      <c r="D378" s="14"/>
      <c r="E378" s="15"/>
      <c r="F378" s="15"/>
      <c r="G378" s="121">
        <v>50</v>
      </c>
    </row>
    <row r="379" spans="1:7" ht="17.25" customHeight="1">
      <c r="A379" s="100"/>
      <c r="B379" s="3" t="s">
        <v>291</v>
      </c>
      <c r="C379" s="12"/>
      <c r="D379" s="12"/>
      <c r="E379" s="13"/>
      <c r="F379" s="13"/>
      <c r="G379" s="96">
        <f>(G378/G377)*100</f>
        <v>1.388503193557345</v>
      </c>
    </row>
    <row r="380" spans="1:7" ht="48" customHeight="1">
      <c r="A380" s="202" t="s">
        <v>758</v>
      </c>
      <c r="B380" s="24" t="s">
        <v>346</v>
      </c>
      <c r="C380" s="14" t="s">
        <v>31</v>
      </c>
      <c r="D380" s="14" t="s">
        <v>202</v>
      </c>
      <c r="E380" s="15" t="s">
        <v>637</v>
      </c>
      <c r="F380" s="15"/>
      <c r="G380" s="110">
        <f>SUM(G383)</f>
        <v>2860</v>
      </c>
    </row>
    <row r="381" spans="1:7" ht="17.25" customHeight="1">
      <c r="A381" s="202"/>
      <c r="B381" s="24" t="s">
        <v>762</v>
      </c>
      <c r="C381" s="14"/>
      <c r="D381" s="14"/>
      <c r="E381" s="15"/>
      <c r="F381" s="15"/>
      <c r="G381" s="111">
        <f>SUM(G384)</f>
        <v>0</v>
      </c>
    </row>
    <row r="382" spans="1:7" ht="17.25" customHeight="1">
      <c r="A382" s="202"/>
      <c r="B382" s="52" t="s">
        <v>291</v>
      </c>
      <c r="C382" s="19"/>
      <c r="D382" s="19"/>
      <c r="E382" s="18"/>
      <c r="F382" s="18"/>
      <c r="G382" s="120">
        <f>(G381/G380)*100</f>
        <v>0</v>
      </c>
    </row>
    <row r="383" spans="1:7" ht="33" customHeight="1">
      <c r="A383" s="200"/>
      <c r="B383" s="37" t="s">
        <v>512</v>
      </c>
      <c r="C383" s="14" t="s">
        <v>31</v>
      </c>
      <c r="D383" s="14" t="s">
        <v>202</v>
      </c>
      <c r="E383" s="15" t="s">
        <v>637</v>
      </c>
      <c r="F383" s="15">
        <v>244</v>
      </c>
      <c r="G383" s="8">
        <v>2860</v>
      </c>
    </row>
    <row r="384" spans="1:7" ht="17.25" customHeight="1">
      <c r="A384" s="200"/>
      <c r="B384" s="2" t="s">
        <v>762</v>
      </c>
      <c r="C384" s="14"/>
      <c r="D384" s="14"/>
      <c r="E384" s="15"/>
      <c r="F384" s="15"/>
      <c r="G384" s="8">
        <v>0</v>
      </c>
    </row>
    <row r="385" spans="1:7" ht="17.25" customHeight="1">
      <c r="A385" s="99"/>
      <c r="B385" s="3" t="s">
        <v>291</v>
      </c>
      <c r="C385" s="12"/>
      <c r="D385" s="12"/>
      <c r="E385" s="13"/>
      <c r="F385" s="13"/>
      <c r="G385" s="96">
        <f>(G384/G383)*100</f>
        <v>0</v>
      </c>
    </row>
    <row r="386" spans="1:7" ht="30">
      <c r="A386" s="82" t="s">
        <v>759</v>
      </c>
      <c r="B386" s="24" t="s">
        <v>347</v>
      </c>
      <c r="C386" s="14" t="s">
        <v>31</v>
      </c>
      <c r="D386" s="14" t="s">
        <v>202</v>
      </c>
      <c r="E386" s="15" t="s">
        <v>64</v>
      </c>
      <c r="F386" s="15"/>
      <c r="G386" s="110">
        <f>SUM(G389)</f>
        <v>2583</v>
      </c>
    </row>
    <row r="387" spans="1:7" ht="17.25" customHeight="1">
      <c r="A387" s="82"/>
      <c r="B387" s="24" t="s">
        <v>762</v>
      </c>
      <c r="C387" s="14"/>
      <c r="D387" s="14"/>
      <c r="E387" s="15"/>
      <c r="F387" s="15"/>
      <c r="G387" s="8">
        <f>SUM(G390)</f>
        <v>0</v>
      </c>
    </row>
    <row r="388" spans="1:7" ht="17.25" customHeight="1">
      <c r="A388" s="82"/>
      <c r="B388" s="52" t="s">
        <v>291</v>
      </c>
      <c r="C388" s="19"/>
      <c r="D388" s="19"/>
      <c r="E388" s="18"/>
      <c r="F388" s="18"/>
      <c r="G388" s="96">
        <f>(G387/G386)*100</f>
        <v>0</v>
      </c>
    </row>
    <row r="389" spans="1:7" ht="49.5" customHeight="1">
      <c r="A389" s="200"/>
      <c r="B389" s="37" t="s">
        <v>519</v>
      </c>
      <c r="C389" s="14" t="s">
        <v>31</v>
      </c>
      <c r="D389" s="14" t="s">
        <v>202</v>
      </c>
      <c r="E389" s="15" t="s">
        <v>64</v>
      </c>
      <c r="F389" s="15">
        <v>243</v>
      </c>
      <c r="G389" s="119">
        <v>2583</v>
      </c>
    </row>
    <row r="390" spans="1:7" ht="17.25" customHeight="1">
      <c r="A390" s="200"/>
      <c r="B390" s="2" t="s">
        <v>762</v>
      </c>
      <c r="C390" s="14"/>
      <c r="D390" s="14"/>
      <c r="E390" s="15"/>
      <c r="F390" s="15"/>
      <c r="G390" s="111">
        <v>0</v>
      </c>
    </row>
    <row r="391" spans="1:7" ht="17.25" customHeight="1">
      <c r="A391" s="99"/>
      <c r="B391" s="3" t="s">
        <v>291</v>
      </c>
      <c r="C391" s="12"/>
      <c r="D391" s="12"/>
      <c r="E391" s="13"/>
      <c r="F391" s="13"/>
      <c r="G391" s="102">
        <f>(G390/G389)*100</f>
        <v>0</v>
      </c>
    </row>
    <row r="392" spans="1:7" ht="50.25" customHeight="1">
      <c r="A392" s="202" t="s">
        <v>203</v>
      </c>
      <c r="B392" s="2" t="s">
        <v>520</v>
      </c>
      <c r="C392" s="14" t="s">
        <v>31</v>
      </c>
      <c r="D392" s="14" t="s">
        <v>202</v>
      </c>
      <c r="E392" s="15" t="s">
        <v>518</v>
      </c>
      <c r="F392" s="15"/>
      <c r="G392" s="110">
        <f>SUM(G395)</f>
        <v>16000</v>
      </c>
    </row>
    <row r="393" spans="1:7" ht="17.25" customHeight="1">
      <c r="A393" s="202"/>
      <c r="B393" s="2" t="s">
        <v>762</v>
      </c>
      <c r="C393" s="14"/>
      <c r="D393" s="14"/>
      <c r="E393" s="15"/>
      <c r="F393" s="15"/>
      <c r="G393" s="8">
        <f>SUM(G396)</f>
        <v>0</v>
      </c>
    </row>
    <row r="394" spans="1:7" ht="17.25" customHeight="1">
      <c r="A394" s="202"/>
      <c r="B394" s="2" t="s">
        <v>291</v>
      </c>
      <c r="C394" s="14"/>
      <c r="D394" s="14"/>
      <c r="E394" s="15"/>
      <c r="F394" s="15"/>
      <c r="G394" s="96">
        <f>(G393/G392)*100</f>
        <v>0</v>
      </c>
    </row>
    <row r="395" spans="1:7" ht="45.75" customHeight="1">
      <c r="A395" s="202"/>
      <c r="B395" s="37" t="s">
        <v>519</v>
      </c>
      <c r="C395" s="38" t="s">
        <v>31</v>
      </c>
      <c r="D395" s="38" t="s">
        <v>202</v>
      </c>
      <c r="E395" s="39" t="s">
        <v>518</v>
      </c>
      <c r="F395" s="39">
        <v>243</v>
      </c>
      <c r="G395" s="119">
        <v>16000</v>
      </c>
    </row>
    <row r="396" spans="1:7" ht="17.25" customHeight="1">
      <c r="A396" s="202"/>
      <c r="B396" s="2" t="s">
        <v>762</v>
      </c>
      <c r="C396" s="14"/>
      <c r="D396" s="14"/>
      <c r="E396" s="15"/>
      <c r="F396" s="15"/>
      <c r="G396" s="111">
        <v>0</v>
      </c>
    </row>
    <row r="397" spans="1:7" ht="17.25" customHeight="1">
      <c r="A397" s="100"/>
      <c r="B397" s="3" t="s">
        <v>291</v>
      </c>
      <c r="C397" s="12"/>
      <c r="D397" s="12"/>
      <c r="E397" s="13"/>
      <c r="F397" s="13"/>
      <c r="G397" s="102">
        <f>(G396/G395)*100</f>
        <v>0</v>
      </c>
    </row>
    <row r="398" spans="1:7" ht="17.25" customHeight="1">
      <c r="A398" s="200" t="s">
        <v>65</v>
      </c>
      <c r="B398" s="32" t="s">
        <v>348</v>
      </c>
      <c r="C398" s="21" t="s">
        <v>31</v>
      </c>
      <c r="D398" s="21" t="s">
        <v>204</v>
      </c>
      <c r="E398" s="22" t="s">
        <v>66</v>
      </c>
      <c r="F398" s="22"/>
      <c r="G398" s="5">
        <f>SUM(G402,G411,G417,G423,G429,G435,G441,G447,G453,G459,G465,G474)</f>
        <v>28697</v>
      </c>
    </row>
    <row r="399" spans="1:7" ht="17.25" customHeight="1">
      <c r="A399" s="200"/>
      <c r="B399" s="32" t="s">
        <v>762</v>
      </c>
      <c r="C399" s="21"/>
      <c r="D399" s="21"/>
      <c r="E399" s="22"/>
      <c r="F399" s="22"/>
      <c r="G399" s="5">
        <f>SUM(G403,G412,G418,G424,G430,G436,G442,G448,G454,G460,G466,G475)</f>
        <v>11177</v>
      </c>
    </row>
    <row r="400" spans="1:7" ht="17.25" customHeight="1">
      <c r="A400" s="200"/>
      <c r="B400" s="32" t="s">
        <v>291</v>
      </c>
      <c r="C400" s="21"/>
      <c r="D400" s="21"/>
      <c r="E400" s="22"/>
      <c r="F400" s="22"/>
      <c r="G400" s="103">
        <f>(G399/G398)*100</f>
        <v>38.94832212426386</v>
      </c>
    </row>
    <row r="401" spans="1:7" ht="17.25" customHeight="1">
      <c r="A401" s="99"/>
      <c r="B401" s="31" t="s">
        <v>6</v>
      </c>
      <c r="C401" s="20"/>
      <c r="D401" s="20"/>
      <c r="E401" s="17"/>
      <c r="F401" s="17"/>
      <c r="G401" s="6"/>
    </row>
    <row r="402" spans="1:7" ht="30">
      <c r="A402" s="202" t="s">
        <v>67</v>
      </c>
      <c r="B402" s="2" t="s">
        <v>349</v>
      </c>
      <c r="C402" s="14" t="s">
        <v>31</v>
      </c>
      <c r="D402" s="14" t="s">
        <v>204</v>
      </c>
      <c r="E402" s="15" t="s">
        <v>66</v>
      </c>
      <c r="F402" s="15"/>
      <c r="G402" s="110">
        <f>SUM(G405,G408)</f>
        <v>4000</v>
      </c>
    </row>
    <row r="403" spans="1:7" ht="17.25" customHeight="1">
      <c r="A403" s="202"/>
      <c r="B403" s="2" t="s">
        <v>762</v>
      </c>
      <c r="C403" s="14"/>
      <c r="D403" s="14"/>
      <c r="E403" s="15"/>
      <c r="F403" s="15"/>
      <c r="G403" s="111">
        <f>SUM(G406,G409)</f>
        <v>3110</v>
      </c>
    </row>
    <row r="404" spans="1:7" ht="17.25" customHeight="1">
      <c r="A404" s="202"/>
      <c r="B404" s="2" t="s">
        <v>291</v>
      </c>
      <c r="C404" s="14"/>
      <c r="D404" s="14"/>
      <c r="E404" s="15"/>
      <c r="F404" s="15"/>
      <c r="G404" s="96">
        <f>(G403/G402)*100</f>
        <v>77.75</v>
      </c>
    </row>
    <row r="405" spans="1:7" ht="31.5" customHeight="1">
      <c r="A405" s="202"/>
      <c r="B405" s="37" t="s">
        <v>512</v>
      </c>
      <c r="C405" s="38" t="s">
        <v>31</v>
      </c>
      <c r="D405" s="38" t="s">
        <v>204</v>
      </c>
      <c r="E405" s="39" t="s">
        <v>720</v>
      </c>
      <c r="F405" s="39">
        <v>244</v>
      </c>
      <c r="G405" s="9">
        <v>3800</v>
      </c>
    </row>
    <row r="406" spans="1:7" ht="17.25" customHeight="1">
      <c r="A406" s="202"/>
      <c r="B406" s="24" t="s">
        <v>762</v>
      </c>
      <c r="C406" s="14"/>
      <c r="D406" s="14"/>
      <c r="E406" s="15"/>
      <c r="F406" s="15"/>
      <c r="G406" s="8">
        <v>2977</v>
      </c>
    </row>
    <row r="407" spans="1:7" ht="17.25" customHeight="1">
      <c r="A407" s="217"/>
      <c r="B407" s="24" t="s">
        <v>291</v>
      </c>
      <c r="C407" s="14"/>
      <c r="D407" s="14"/>
      <c r="E407" s="15"/>
      <c r="F407" s="15"/>
      <c r="G407" s="96">
        <f>(G406/G405)*100</f>
        <v>78.34210526315789</v>
      </c>
    </row>
    <row r="408" spans="1:7" ht="35.25" customHeight="1">
      <c r="A408" s="217"/>
      <c r="B408" s="37" t="s">
        <v>512</v>
      </c>
      <c r="C408" s="38" t="s">
        <v>31</v>
      </c>
      <c r="D408" s="38" t="s">
        <v>204</v>
      </c>
      <c r="E408" s="39" t="s">
        <v>68</v>
      </c>
      <c r="F408" s="39">
        <v>244</v>
      </c>
      <c r="G408" s="9">
        <v>200</v>
      </c>
    </row>
    <row r="409" spans="1:7" ht="17.25" customHeight="1">
      <c r="A409" s="217"/>
      <c r="B409" s="24" t="s">
        <v>762</v>
      </c>
      <c r="C409" s="14"/>
      <c r="D409" s="14"/>
      <c r="E409" s="15"/>
      <c r="F409" s="15"/>
      <c r="G409" s="8">
        <v>133</v>
      </c>
    </row>
    <row r="410" spans="1:7" ht="17.25" customHeight="1">
      <c r="A410" s="100"/>
      <c r="B410" s="35" t="s">
        <v>291</v>
      </c>
      <c r="C410" s="12"/>
      <c r="D410" s="12"/>
      <c r="E410" s="13"/>
      <c r="F410" s="13"/>
      <c r="G410" s="96">
        <f>(G409/G408)*100</f>
        <v>66.5</v>
      </c>
    </row>
    <row r="411" spans="1:7" ht="33.75" customHeight="1">
      <c r="A411" s="202" t="s">
        <v>69</v>
      </c>
      <c r="B411" s="24" t="s">
        <v>350</v>
      </c>
      <c r="C411" s="14" t="s">
        <v>31</v>
      </c>
      <c r="D411" s="14" t="s">
        <v>204</v>
      </c>
      <c r="E411" s="15" t="s">
        <v>70</v>
      </c>
      <c r="F411" s="15"/>
      <c r="G411" s="110">
        <f>SUM(G414)</f>
        <v>13860</v>
      </c>
    </row>
    <row r="412" spans="1:7" ht="17.25" customHeight="1">
      <c r="A412" s="202"/>
      <c r="B412" s="24" t="s">
        <v>762</v>
      </c>
      <c r="C412" s="14"/>
      <c r="D412" s="14"/>
      <c r="E412" s="15"/>
      <c r="F412" s="15"/>
      <c r="G412" s="8">
        <f>SUM(G415)</f>
        <v>6665</v>
      </c>
    </row>
    <row r="413" spans="1:7" ht="17.25" customHeight="1">
      <c r="A413" s="202"/>
      <c r="B413" s="52" t="s">
        <v>291</v>
      </c>
      <c r="C413" s="19"/>
      <c r="D413" s="19"/>
      <c r="E413" s="18"/>
      <c r="F413" s="18"/>
      <c r="G413" s="96">
        <f>(G412/G411)*100</f>
        <v>48.08802308802309</v>
      </c>
    </row>
    <row r="414" spans="1:7" ht="30" customHeight="1">
      <c r="A414" s="202"/>
      <c r="B414" s="37" t="s">
        <v>512</v>
      </c>
      <c r="C414" s="14" t="s">
        <v>31</v>
      </c>
      <c r="D414" s="14" t="s">
        <v>204</v>
      </c>
      <c r="E414" s="15" t="s">
        <v>70</v>
      </c>
      <c r="F414" s="15">
        <v>244</v>
      </c>
      <c r="G414" s="119">
        <v>13860</v>
      </c>
    </row>
    <row r="415" spans="1:7" ht="17.25" customHeight="1">
      <c r="A415" s="202"/>
      <c r="B415" s="2" t="s">
        <v>762</v>
      </c>
      <c r="C415" s="14"/>
      <c r="D415" s="14"/>
      <c r="E415" s="15"/>
      <c r="F415" s="15"/>
      <c r="G415" s="111">
        <v>6665</v>
      </c>
    </row>
    <row r="416" spans="1:7" ht="17.25" customHeight="1">
      <c r="A416" s="100"/>
      <c r="B416" s="3" t="s">
        <v>291</v>
      </c>
      <c r="C416" s="12"/>
      <c r="D416" s="12"/>
      <c r="E416" s="13"/>
      <c r="F416" s="13"/>
      <c r="G416" s="96">
        <f>(G415/G414)*100</f>
        <v>48.08802308802309</v>
      </c>
    </row>
    <row r="417" spans="1:7" ht="17.25" customHeight="1">
      <c r="A417" s="202" t="s">
        <v>71</v>
      </c>
      <c r="B417" s="24" t="s">
        <v>351</v>
      </c>
      <c r="C417" s="14" t="s">
        <v>31</v>
      </c>
      <c r="D417" s="14" t="s">
        <v>204</v>
      </c>
      <c r="E417" s="15" t="s">
        <v>72</v>
      </c>
      <c r="F417" s="15"/>
      <c r="G417" s="110">
        <f>SUM(G420)</f>
        <v>1200</v>
      </c>
    </row>
    <row r="418" spans="1:7" ht="17.25" customHeight="1">
      <c r="A418" s="202"/>
      <c r="B418" s="24" t="s">
        <v>762</v>
      </c>
      <c r="C418" s="14"/>
      <c r="D418" s="14"/>
      <c r="E418" s="15"/>
      <c r="F418" s="15"/>
      <c r="G418" s="111">
        <f>SUM(G421)</f>
        <v>602</v>
      </c>
    </row>
    <row r="419" spans="1:7" ht="17.25" customHeight="1">
      <c r="A419" s="202"/>
      <c r="B419" s="52" t="s">
        <v>291</v>
      </c>
      <c r="C419" s="19"/>
      <c r="D419" s="19"/>
      <c r="E419" s="18"/>
      <c r="F419" s="18"/>
      <c r="G419" s="120">
        <f>(G418/G417)*100</f>
        <v>50.16666666666667</v>
      </c>
    </row>
    <row r="420" spans="1:7" ht="32.25" customHeight="1">
      <c r="A420" s="202"/>
      <c r="B420" s="37" t="s">
        <v>512</v>
      </c>
      <c r="C420" s="14" t="s">
        <v>31</v>
      </c>
      <c r="D420" s="14" t="s">
        <v>204</v>
      </c>
      <c r="E420" s="15" t="s">
        <v>72</v>
      </c>
      <c r="F420" s="15">
        <v>244</v>
      </c>
      <c r="G420" s="8">
        <v>1200</v>
      </c>
    </row>
    <row r="421" spans="1:7" ht="17.25" customHeight="1">
      <c r="A421" s="202"/>
      <c r="B421" s="2" t="s">
        <v>762</v>
      </c>
      <c r="C421" s="14"/>
      <c r="D421" s="14"/>
      <c r="E421" s="15"/>
      <c r="F421" s="15"/>
      <c r="G421" s="8">
        <v>602</v>
      </c>
    </row>
    <row r="422" spans="1:7" ht="17.25" customHeight="1">
      <c r="A422" s="100"/>
      <c r="B422" s="3" t="s">
        <v>291</v>
      </c>
      <c r="C422" s="12"/>
      <c r="D422" s="12"/>
      <c r="E422" s="13"/>
      <c r="F422" s="13"/>
      <c r="G422" s="96">
        <f>(G421/G420)*100</f>
        <v>50.16666666666667</v>
      </c>
    </row>
    <row r="423" spans="1:7" ht="17.25" customHeight="1">
      <c r="A423" s="202" t="s">
        <v>73</v>
      </c>
      <c r="B423" s="24" t="s">
        <v>352</v>
      </c>
      <c r="C423" s="14" t="s">
        <v>31</v>
      </c>
      <c r="D423" s="14" t="s">
        <v>204</v>
      </c>
      <c r="E423" s="15" t="s">
        <v>74</v>
      </c>
      <c r="F423" s="15"/>
      <c r="G423" s="110">
        <f>SUM(G426)</f>
        <v>3831</v>
      </c>
    </row>
    <row r="424" spans="1:7" ht="17.25" customHeight="1">
      <c r="A424" s="202"/>
      <c r="B424" s="24" t="s">
        <v>762</v>
      </c>
      <c r="C424" s="14"/>
      <c r="D424" s="14"/>
      <c r="E424" s="15"/>
      <c r="F424" s="15"/>
      <c r="G424" s="8">
        <f>SUM(G427)</f>
        <v>130</v>
      </c>
    </row>
    <row r="425" spans="1:7" ht="17.25" customHeight="1">
      <c r="A425" s="202"/>
      <c r="B425" s="52" t="s">
        <v>291</v>
      </c>
      <c r="C425" s="19"/>
      <c r="D425" s="19"/>
      <c r="E425" s="18"/>
      <c r="F425" s="18"/>
      <c r="G425" s="96">
        <f>(G424/G423)*100</f>
        <v>3.393369877316627</v>
      </c>
    </row>
    <row r="426" spans="1:7" ht="31.5" customHeight="1">
      <c r="A426" s="202"/>
      <c r="B426" s="37" t="s">
        <v>512</v>
      </c>
      <c r="C426" s="14" t="s">
        <v>31</v>
      </c>
      <c r="D426" s="14" t="s">
        <v>204</v>
      </c>
      <c r="E426" s="15" t="s">
        <v>74</v>
      </c>
      <c r="F426" s="15">
        <v>244</v>
      </c>
      <c r="G426" s="119">
        <v>3831</v>
      </c>
    </row>
    <row r="427" spans="1:7" ht="15">
      <c r="A427" s="202"/>
      <c r="B427" s="2" t="s">
        <v>762</v>
      </c>
      <c r="C427" s="14"/>
      <c r="D427" s="14"/>
      <c r="E427" s="15"/>
      <c r="F427" s="15"/>
      <c r="G427" s="111">
        <v>130</v>
      </c>
    </row>
    <row r="428" spans="1:7" ht="15.75">
      <c r="A428" s="100"/>
      <c r="B428" s="3" t="s">
        <v>291</v>
      </c>
      <c r="C428" s="12"/>
      <c r="D428" s="12"/>
      <c r="E428" s="13"/>
      <c r="F428" s="13"/>
      <c r="G428" s="96">
        <f>(G427/G426)*100</f>
        <v>3.393369877316627</v>
      </c>
    </row>
    <row r="429" spans="1:7" ht="30">
      <c r="A429" s="202" t="s">
        <v>75</v>
      </c>
      <c r="B429" s="24" t="s">
        <v>353</v>
      </c>
      <c r="C429" s="14" t="s">
        <v>31</v>
      </c>
      <c r="D429" s="14" t="s">
        <v>204</v>
      </c>
      <c r="E429" s="15" t="s">
        <v>68</v>
      </c>
      <c r="F429" s="15"/>
      <c r="G429" s="110">
        <f>SUM(G432)</f>
        <v>100</v>
      </c>
    </row>
    <row r="430" spans="1:7" ht="17.25" customHeight="1">
      <c r="A430" s="202"/>
      <c r="B430" s="24" t="s">
        <v>762</v>
      </c>
      <c r="C430" s="14"/>
      <c r="D430" s="14"/>
      <c r="E430" s="15"/>
      <c r="F430" s="15"/>
      <c r="G430" s="111">
        <f>SUM(G433)</f>
        <v>99</v>
      </c>
    </row>
    <row r="431" spans="1:7" ht="17.25" customHeight="1">
      <c r="A431" s="202"/>
      <c r="B431" s="52" t="s">
        <v>291</v>
      </c>
      <c r="C431" s="19"/>
      <c r="D431" s="19"/>
      <c r="E431" s="18"/>
      <c r="F431" s="18"/>
      <c r="G431" s="120">
        <f>(G430/G429)*100</f>
        <v>99</v>
      </c>
    </row>
    <row r="432" spans="1:7" ht="35.25" customHeight="1">
      <c r="A432" s="202"/>
      <c r="B432" s="37" t="s">
        <v>512</v>
      </c>
      <c r="C432" s="14" t="s">
        <v>31</v>
      </c>
      <c r="D432" s="14" t="s">
        <v>204</v>
      </c>
      <c r="E432" s="15" t="s">
        <v>68</v>
      </c>
      <c r="F432" s="15">
        <v>244</v>
      </c>
      <c r="G432" s="8">
        <v>100</v>
      </c>
    </row>
    <row r="433" spans="1:7" ht="15">
      <c r="A433" s="202"/>
      <c r="B433" s="2" t="s">
        <v>762</v>
      </c>
      <c r="C433" s="14"/>
      <c r="D433" s="14"/>
      <c r="E433" s="15"/>
      <c r="F433" s="15"/>
      <c r="G433" s="8">
        <v>99</v>
      </c>
    </row>
    <row r="434" spans="1:7" ht="15.75">
      <c r="A434" s="100"/>
      <c r="B434" s="3" t="s">
        <v>291</v>
      </c>
      <c r="C434" s="12"/>
      <c r="D434" s="12"/>
      <c r="E434" s="13"/>
      <c r="F434" s="13"/>
      <c r="G434" s="96">
        <f>(G433/G432)*100</f>
        <v>99</v>
      </c>
    </row>
    <row r="435" spans="1:7" ht="17.25" customHeight="1">
      <c r="A435" s="202" t="s">
        <v>76</v>
      </c>
      <c r="B435" s="2" t="s">
        <v>354</v>
      </c>
      <c r="C435" s="14" t="s">
        <v>31</v>
      </c>
      <c r="D435" s="14" t="s">
        <v>204</v>
      </c>
      <c r="E435" s="15" t="s">
        <v>68</v>
      </c>
      <c r="F435" s="15"/>
      <c r="G435" s="110">
        <f>SUM(G438)</f>
        <v>500</v>
      </c>
    </row>
    <row r="436" spans="1:7" ht="17.25" customHeight="1">
      <c r="A436" s="202"/>
      <c r="B436" s="2" t="s">
        <v>762</v>
      </c>
      <c r="C436" s="14"/>
      <c r="D436" s="14"/>
      <c r="E436" s="15"/>
      <c r="F436" s="15"/>
      <c r="G436" s="8">
        <f>SUM(G439)</f>
        <v>376</v>
      </c>
    </row>
    <row r="437" spans="1:7" ht="17.25" customHeight="1">
      <c r="A437" s="202"/>
      <c r="B437" s="2" t="s">
        <v>291</v>
      </c>
      <c r="C437" s="14"/>
      <c r="D437" s="14"/>
      <c r="E437" s="15"/>
      <c r="F437" s="15"/>
      <c r="G437" s="96">
        <f>(G436/G435)*100</f>
        <v>75.2</v>
      </c>
    </row>
    <row r="438" spans="1:7" ht="31.5" customHeight="1">
      <c r="A438" s="202"/>
      <c r="B438" s="37" t="s">
        <v>512</v>
      </c>
      <c r="C438" s="38" t="s">
        <v>31</v>
      </c>
      <c r="D438" s="38" t="s">
        <v>204</v>
      </c>
      <c r="E438" s="39" t="s">
        <v>68</v>
      </c>
      <c r="F438" s="39">
        <v>244</v>
      </c>
      <c r="G438" s="9">
        <v>500</v>
      </c>
    </row>
    <row r="439" spans="1:7" ht="17.25" customHeight="1">
      <c r="A439" s="202"/>
      <c r="B439" s="24" t="s">
        <v>762</v>
      </c>
      <c r="C439" s="14"/>
      <c r="D439" s="14"/>
      <c r="E439" s="15"/>
      <c r="F439" s="15"/>
      <c r="G439" s="8">
        <v>376</v>
      </c>
    </row>
    <row r="440" spans="1:7" ht="17.25" customHeight="1">
      <c r="A440" s="100"/>
      <c r="B440" s="35" t="s">
        <v>291</v>
      </c>
      <c r="C440" s="12"/>
      <c r="D440" s="12"/>
      <c r="E440" s="13"/>
      <c r="F440" s="13"/>
      <c r="G440" s="96">
        <f>(G439/G438)*100</f>
        <v>75.2</v>
      </c>
    </row>
    <row r="441" spans="1:7" ht="61.5" customHeight="1">
      <c r="A441" s="202" t="s">
        <v>77</v>
      </c>
      <c r="B441" s="24" t="s">
        <v>355</v>
      </c>
      <c r="C441" s="14" t="s">
        <v>31</v>
      </c>
      <c r="D441" s="14" t="s">
        <v>204</v>
      </c>
      <c r="E441" s="15" t="s">
        <v>636</v>
      </c>
      <c r="F441" s="15"/>
      <c r="G441" s="110">
        <f>SUM(G444)</f>
        <v>1030</v>
      </c>
    </row>
    <row r="442" spans="1:7" ht="17.25" customHeight="1">
      <c r="A442" s="202"/>
      <c r="B442" s="24" t="s">
        <v>762</v>
      </c>
      <c r="C442" s="14"/>
      <c r="D442" s="14"/>
      <c r="E442" s="15"/>
      <c r="F442" s="15"/>
      <c r="G442" s="8">
        <f>SUM(G445)</f>
        <v>0</v>
      </c>
    </row>
    <row r="443" spans="1:7" ht="17.25" customHeight="1">
      <c r="A443" s="202"/>
      <c r="B443" s="52" t="s">
        <v>291</v>
      </c>
      <c r="C443" s="19"/>
      <c r="D443" s="19"/>
      <c r="E443" s="18"/>
      <c r="F443" s="18"/>
      <c r="G443" s="96">
        <f>(G442/G441)*100</f>
        <v>0</v>
      </c>
    </row>
    <row r="444" spans="1:7" ht="33.75" customHeight="1">
      <c r="A444" s="202"/>
      <c r="B444" s="37" t="s">
        <v>512</v>
      </c>
      <c r="C444" s="14" t="s">
        <v>31</v>
      </c>
      <c r="D444" s="14" t="s">
        <v>204</v>
      </c>
      <c r="E444" s="15" t="s">
        <v>636</v>
      </c>
      <c r="F444" s="15">
        <v>244</v>
      </c>
      <c r="G444" s="119">
        <v>1030</v>
      </c>
    </row>
    <row r="445" spans="1:7" ht="17.25" customHeight="1">
      <c r="A445" s="202"/>
      <c r="B445" s="2" t="s">
        <v>762</v>
      </c>
      <c r="C445" s="14"/>
      <c r="D445" s="14"/>
      <c r="E445" s="15"/>
      <c r="F445" s="15"/>
      <c r="G445" s="8">
        <v>0</v>
      </c>
    </row>
    <row r="446" spans="1:7" ht="17.25" customHeight="1">
      <c r="A446" s="100"/>
      <c r="B446" s="3" t="s">
        <v>291</v>
      </c>
      <c r="C446" s="12"/>
      <c r="D446" s="12"/>
      <c r="E446" s="13"/>
      <c r="F446" s="13"/>
      <c r="G446" s="96">
        <f>(G445/G444)*100</f>
        <v>0</v>
      </c>
    </row>
    <row r="447" spans="1:7" ht="28.5" customHeight="1">
      <c r="A447" s="80" t="s">
        <v>78</v>
      </c>
      <c r="B447" s="2" t="s">
        <v>356</v>
      </c>
      <c r="C447" s="14" t="s">
        <v>31</v>
      </c>
      <c r="D447" s="14" t="s">
        <v>204</v>
      </c>
      <c r="E447" s="15" t="s">
        <v>68</v>
      </c>
      <c r="F447" s="15"/>
      <c r="G447" s="110">
        <f>SUM(G450)</f>
        <v>300</v>
      </c>
    </row>
    <row r="448" spans="1:7" ht="17.25" customHeight="1">
      <c r="A448" s="80"/>
      <c r="B448" s="2" t="s">
        <v>762</v>
      </c>
      <c r="C448" s="14"/>
      <c r="D448" s="14"/>
      <c r="E448" s="15"/>
      <c r="F448" s="15"/>
      <c r="G448" s="8">
        <f>SUM(G451)</f>
        <v>195</v>
      </c>
    </row>
    <row r="449" spans="1:7" ht="17.25" customHeight="1">
      <c r="A449" s="80"/>
      <c r="B449" s="2" t="s">
        <v>291</v>
      </c>
      <c r="C449" s="14"/>
      <c r="D449" s="14"/>
      <c r="E449" s="15"/>
      <c r="F449" s="15"/>
      <c r="G449" s="96">
        <f>(G448/G447)*100</f>
        <v>65</v>
      </c>
    </row>
    <row r="450" spans="1:7" ht="34.5" customHeight="1">
      <c r="A450" s="215"/>
      <c r="B450" s="37" t="s">
        <v>512</v>
      </c>
      <c r="C450" s="38" t="s">
        <v>31</v>
      </c>
      <c r="D450" s="38" t="s">
        <v>204</v>
      </c>
      <c r="E450" s="39" t="s">
        <v>68</v>
      </c>
      <c r="F450" s="39">
        <v>244</v>
      </c>
      <c r="G450" s="40">
        <v>300</v>
      </c>
    </row>
    <row r="451" spans="1:7" ht="17.25" customHeight="1">
      <c r="A451" s="200"/>
      <c r="B451" s="2" t="s">
        <v>762</v>
      </c>
      <c r="C451" s="14"/>
      <c r="D451" s="14"/>
      <c r="E451" s="15"/>
      <c r="F451" s="15"/>
      <c r="G451" s="55">
        <v>195</v>
      </c>
    </row>
    <row r="452" spans="1:7" ht="17.25" customHeight="1">
      <c r="A452" s="200"/>
      <c r="B452" s="2" t="s">
        <v>291</v>
      </c>
      <c r="C452" s="14"/>
      <c r="D452" s="14"/>
      <c r="E452" s="15"/>
      <c r="F452" s="15"/>
      <c r="G452" s="96">
        <f>(G451/G450)*100</f>
        <v>65</v>
      </c>
    </row>
    <row r="453" spans="1:7" ht="34.5" customHeight="1">
      <c r="A453" s="216" t="s">
        <v>655</v>
      </c>
      <c r="B453" s="33" t="s">
        <v>517</v>
      </c>
      <c r="C453" s="34" t="s">
        <v>31</v>
      </c>
      <c r="D453" s="34" t="s">
        <v>204</v>
      </c>
      <c r="E453" s="30" t="s">
        <v>516</v>
      </c>
      <c r="F453" s="30"/>
      <c r="G453" s="110">
        <f>SUM(G456)</f>
        <v>350</v>
      </c>
    </row>
    <row r="454" spans="1:7" ht="17.25" customHeight="1">
      <c r="A454" s="202"/>
      <c r="B454" s="2" t="s">
        <v>762</v>
      </c>
      <c r="C454" s="14"/>
      <c r="D454" s="14"/>
      <c r="E454" s="15"/>
      <c r="F454" s="15"/>
      <c r="G454" s="8">
        <f>SUM(G457)</f>
        <v>0</v>
      </c>
    </row>
    <row r="455" spans="1:7" ht="17.25" customHeight="1">
      <c r="A455" s="202"/>
      <c r="B455" s="2" t="s">
        <v>291</v>
      </c>
      <c r="C455" s="14"/>
      <c r="D455" s="14"/>
      <c r="E455" s="15"/>
      <c r="F455" s="15"/>
      <c r="G455" s="96">
        <f>(G454/G453)*100</f>
        <v>0</v>
      </c>
    </row>
    <row r="456" spans="1:7" ht="34.5" customHeight="1">
      <c r="A456" s="202"/>
      <c r="B456" s="37" t="s">
        <v>512</v>
      </c>
      <c r="C456" s="38" t="s">
        <v>31</v>
      </c>
      <c r="D456" s="38" t="s">
        <v>204</v>
      </c>
      <c r="E456" s="39" t="s">
        <v>516</v>
      </c>
      <c r="F456" s="39">
        <v>244</v>
      </c>
      <c r="G456" s="112">
        <v>350</v>
      </c>
    </row>
    <row r="457" spans="1:7" ht="17.25" customHeight="1">
      <c r="A457" s="202"/>
      <c r="B457" s="2" t="s">
        <v>762</v>
      </c>
      <c r="C457" s="14"/>
      <c r="D457" s="14"/>
      <c r="E457" s="15"/>
      <c r="F457" s="15"/>
      <c r="G457" s="121">
        <v>0</v>
      </c>
    </row>
    <row r="458" spans="1:7" ht="17.25" customHeight="1">
      <c r="A458" s="100"/>
      <c r="B458" s="3" t="s">
        <v>291</v>
      </c>
      <c r="C458" s="12"/>
      <c r="D458" s="12"/>
      <c r="E458" s="13"/>
      <c r="F458" s="13"/>
      <c r="G458" s="102">
        <f>(G457/G456)*100</f>
        <v>0</v>
      </c>
    </row>
    <row r="459" spans="1:7" ht="17.25" customHeight="1">
      <c r="A459" s="217" t="s">
        <v>515</v>
      </c>
      <c r="B459" s="2" t="s">
        <v>657</v>
      </c>
      <c r="C459" s="14" t="s">
        <v>31</v>
      </c>
      <c r="D459" s="14" t="s">
        <v>204</v>
      </c>
      <c r="E459" s="15" t="s">
        <v>656</v>
      </c>
      <c r="F459" s="15"/>
      <c r="G459" s="110">
        <f>SUM(G462)</f>
        <v>2000</v>
      </c>
    </row>
    <row r="460" spans="1:7" ht="17.25" customHeight="1">
      <c r="A460" s="217"/>
      <c r="B460" s="2" t="s">
        <v>762</v>
      </c>
      <c r="C460" s="14"/>
      <c r="D460" s="14"/>
      <c r="E460" s="15"/>
      <c r="F460" s="15"/>
      <c r="G460" s="8">
        <f>SUM(G463)</f>
        <v>0</v>
      </c>
    </row>
    <row r="461" spans="1:7" ht="17.25" customHeight="1">
      <c r="A461" s="217"/>
      <c r="B461" s="2" t="s">
        <v>291</v>
      </c>
      <c r="C461" s="14"/>
      <c r="D461" s="14"/>
      <c r="E461" s="15"/>
      <c r="F461" s="15"/>
      <c r="G461" s="96">
        <f>(G460/G459)*100</f>
        <v>0</v>
      </c>
    </row>
    <row r="462" spans="1:7" ht="35.25" customHeight="1">
      <c r="A462" s="217"/>
      <c r="B462" s="37" t="s">
        <v>654</v>
      </c>
      <c r="C462" s="38" t="s">
        <v>31</v>
      </c>
      <c r="D462" s="38" t="s">
        <v>204</v>
      </c>
      <c r="E462" s="39" t="s">
        <v>656</v>
      </c>
      <c r="F462" s="39">
        <v>244</v>
      </c>
      <c r="G462" s="112">
        <v>2000</v>
      </c>
    </row>
    <row r="463" spans="1:7" ht="17.25" customHeight="1">
      <c r="A463" s="217"/>
      <c r="B463" s="2" t="s">
        <v>762</v>
      </c>
      <c r="C463" s="14"/>
      <c r="D463" s="14"/>
      <c r="E463" s="15"/>
      <c r="F463" s="15"/>
      <c r="G463" s="121">
        <v>0</v>
      </c>
    </row>
    <row r="464" spans="1:7" ht="17.25" customHeight="1">
      <c r="A464" s="100"/>
      <c r="B464" s="3" t="s">
        <v>291</v>
      </c>
      <c r="C464" s="12"/>
      <c r="D464" s="12"/>
      <c r="E464" s="13"/>
      <c r="F464" s="13"/>
      <c r="G464" s="102">
        <f>(G463/G462)*100</f>
        <v>0</v>
      </c>
    </row>
    <row r="465" spans="1:7" ht="34.5" customHeight="1">
      <c r="A465" s="217" t="s">
        <v>651</v>
      </c>
      <c r="B465" s="2" t="s">
        <v>652</v>
      </c>
      <c r="C465" s="14" t="s">
        <v>31</v>
      </c>
      <c r="D465" s="14" t="s">
        <v>204</v>
      </c>
      <c r="E465" s="15"/>
      <c r="F465" s="15"/>
      <c r="G465" s="111">
        <f>SUM(G468)</f>
        <v>594</v>
      </c>
    </row>
    <row r="466" spans="1:7" ht="17.25" customHeight="1">
      <c r="A466" s="217"/>
      <c r="B466" s="2" t="s">
        <v>762</v>
      </c>
      <c r="C466" s="14"/>
      <c r="D466" s="14"/>
      <c r="E466" s="15"/>
      <c r="F466" s="15"/>
      <c r="G466" s="8">
        <f>SUM(G469)</f>
        <v>0</v>
      </c>
    </row>
    <row r="467" spans="1:7" ht="17.25" customHeight="1">
      <c r="A467" s="217"/>
      <c r="B467" s="2" t="s">
        <v>291</v>
      </c>
      <c r="C467" s="14"/>
      <c r="D467" s="14"/>
      <c r="E467" s="15"/>
      <c r="F467" s="15"/>
      <c r="G467" s="102">
        <f>(G466/G465)*100</f>
        <v>0</v>
      </c>
    </row>
    <row r="468" spans="1:7" ht="91.5" customHeight="1">
      <c r="A468" s="217"/>
      <c r="B468" s="54" t="s">
        <v>653</v>
      </c>
      <c r="C468" s="34" t="s">
        <v>31</v>
      </c>
      <c r="D468" s="34" t="s">
        <v>204</v>
      </c>
      <c r="E468" s="30" t="s">
        <v>757</v>
      </c>
      <c r="F468" s="30"/>
      <c r="G468" s="110">
        <f>SUM(G471)</f>
        <v>594</v>
      </c>
    </row>
    <row r="469" spans="1:7" ht="17.25" customHeight="1">
      <c r="A469" s="217"/>
      <c r="B469" s="2" t="s">
        <v>762</v>
      </c>
      <c r="C469" s="14"/>
      <c r="D469" s="14"/>
      <c r="E469" s="15"/>
      <c r="F469" s="15"/>
      <c r="G469" s="8">
        <f>SUM(G472)</f>
        <v>0</v>
      </c>
    </row>
    <row r="470" spans="1:7" ht="17.25" customHeight="1">
      <c r="A470" s="217"/>
      <c r="B470" s="2" t="s">
        <v>291</v>
      </c>
      <c r="C470" s="14"/>
      <c r="D470" s="14"/>
      <c r="E470" s="15"/>
      <c r="F470" s="15"/>
      <c r="G470" s="96">
        <f>(G469/G468)*100</f>
        <v>0</v>
      </c>
    </row>
    <row r="471" spans="1:7" ht="33.75" customHeight="1">
      <c r="A471" s="217"/>
      <c r="B471" s="37" t="s">
        <v>654</v>
      </c>
      <c r="C471" s="38" t="s">
        <v>31</v>
      </c>
      <c r="D471" s="38" t="s">
        <v>204</v>
      </c>
      <c r="E471" s="39" t="s">
        <v>757</v>
      </c>
      <c r="F471" s="39">
        <v>244</v>
      </c>
      <c r="G471" s="220">
        <v>594</v>
      </c>
    </row>
    <row r="472" spans="1:7" ht="17.25" customHeight="1">
      <c r="A472" s="217"/>
      <c r="B472" s="24" t="s">
        <v>762</v>
      </c>
      <c r="C472" s="14"/>
      <c r="D472" s="14"/>
      <c r="E472" s="15"/>
      <c r="F472" s="15"/>
      <c r="G472" s="150">
        <v>0</v>
      </c>
    </row>
    <row r="473" spans="1:7" ht="17.25" customHeight="1">
      <c r="A473" s="100"/>
      <c r="B473" s="35" t="s">
        <v>291</v>
      </c>
      <c r="C473" s="12"/>
      <c r="D473" s="12"/>
      <c r="E473" s="13"/>
      <c r="F473" s="13"/>
      <c r="G473" s="102">
        <f>(G472/G471)*100</f>
        <v>0</v>
      </c>
    </row>
    <row r="474" spans="1:7" ht="111.75" customHeight="1">
      <c r="A474" s="203" t="s">
        <v>650</v>
      </c>
      <c r="B474" s="2" t="s">
        <v>646</v>
      </c>
      <c r="C474" s="14" t="s">
        <v>31</v>
      </c>
      <c r="D474" s="14" t="s">
        <v>204</v>
      </c>
      <c r="E474" s="15"/>
      <c r="F474" s="15"/>
      <c r="G474" s="111">
        <f>SUM(G477,G483)</f>
        <v>932</v>
      </c>
    </row>
    <row r="475" spans="1:7" ht="17.25" customHeight="1">
      <c r="A475" s="203"/>
      <c r="B475" s="2" t="s">
        <v>762</v>
      </c>
      <c r="C475" s="14"/>
      <c r="D475" s="14"/>
      <c r="E475" s="15"/>
      <c r="F475" s="15"/>
      <c r="G475" s="8">
        <f>SUM(G478,G484)</f>
        <v>0</v>
      </c>
    </row>
    <row r="476" spans="1:7" ht="17.25" customHeight="1">
      <c r="A476" s="203"/>
      <c r="B476" s="35" t="s">
        <v>291</v>
      </c>
      <c r="C476" s="12"/>
      <c r="D476" s="12"/>
      <c r="E476" s="13"/>
      <c r="F476" s="13"/>
      <c r="G476" s="102">
        <f>(G475/G474)*100</f>
        <v>0</v>
      </c>
    </row>
    <row r="477" spans="1:7" ht="63" customHeight="1">
      <c r="A477" s="203"/>
      <c r="B477" s="2" t="s">
        <v>647</v>
      </c>
      <c r="C477" s="14" t="s">
        <v>31</v>
      </c>
      <c r="D477" s="14" t="s">
        <v>204</v>
      </c>
      <c r="E477" s="15" t="s">
        <v>644</v>
      </c>
      <c r="F477" s="15"/>
      <c r="G477" s="111">
        <f>SUM(G480)</f>
        <v>100</v>
      </c>
    </row>
    <row r="478" spans="1:7" ht="17.25" customHeight="1">
      <c r="A478" s="217"/>
      <c r="B478" s="2" t="s">
        <v>762</v>
      </c>
      <c r="C478" s="14"/>
      <c r="D478" s="14"/>
      <c r="E478" s="15"/>
      <c r="F478" s="15"/>
      <c r="G478" s="8">
        <f>SUM(G481)</f>
        <v>0</v>
      </c>
    </row>
    <row r="479" spans="1:7" ht="17.25" customHeight="1">
      <c r="A479" s="217"/>
      <c r="B479" s="2" t="s">
        <v>291</v>
      </c>
      <c r="C479" s="14"/>
      <c r="D479" s="14"/>
      <c r="E479" s="15"/>
      <c r="F479" s="15"/>
      <c r="G479" s="96">
        <f>(G478/G477)*100</f>
        <v>0</v>
      </c>
    </row>
    <row r="480" spans="1:7" ht="30.75" customHeight="1">
      <c r="A480" s="203"/>
      <c r="B480" s="37" t="s">
        <v>648</v>
      </c>
      <c r="C480" s="38" t="s">
        <v>31</v>
      </c>
      <c r="D480" s="38" t="s">
        <v>204</v>
      </c>
      <c r="E480" s="39" t="s">
        <v>644</v>
      </c>
      <c r="F480" s="39">
        <v>244</v>
      </c>
      <c r="G480" s="220">
        <v>100</v>
      </c>
    </row>
    <row r="481" spans="1:7" ht="17.25" customHeight="1">
      <c r="A481" s="217"/>
      <c r="B481" s="24" t="s">
        <v>762</v>
      </c>
      <c r="C481" s="14"/>
      <c r="D481" s="14"/>
      <c r="E481" s="15"/>
      <c r="F481" s="15"/>
      <c r="G481" s="150">
        <v>0</v>
      </c>
    </row>
    <row r="482" spans="1:7" ht="17.25" customHeight="1">
      <c r="A482" s="217"/>
      <c r="B482" s="35" t="s">
        <v>291</v>
      </c>
      <c r="C482" s="12"/>
      <c r="D482" s="12"/>
      <c r="E482" s="13"/>
      <c r="F482" s="13"/>
      <c r="G482" s="102">
        <f>(G481/G480)*100</f>
        <v>0</v>
      </c>
    </row>
    <row r="483" spans="1:7" ht="105" customHeight="1">
      <c r="A483" s="203"/>
      <c r="B483" s="2" t="s">
        <v>649</v>
      </c>
      <c r="C483" s="14" t="s">
        <v>31</v>
      </c>
      <c r="D483" s="14" t="s">
        <v>204</v>
      </c>
      <c r="E483" s="15" t="s">
        <v>645</v>
      </c>
      <c r="F483" s="15"/>
      <c r="G483" s="111">
        <f>SUM(G486)</f>
        <v>832</v>
      </c>
    </row>
    <row r="484" spans="1:7" ht="17.25" customHeight="1">
      <c r="A484" s="217"/>
      <c r="B484" s="2" t="s">
        <v>762</v>
      </c>
      <c r="C484" s="14"/>
      <c r="D484" s="14"/>
      <c r="E484" s="15"/>
      <c r="F484" s="15"/>
      <c r="G484" s="8">
        <f>SUM(G487)</f>
        <v>0</v>
      </c>
    </row>
    <row r="485" spans="1:7" ht="17.25" customHeight="1">
      <c r="A485" s="217"/>
      <c r="B485" s="2" t="s">
        <v>291</v>
      </c>
      <c r="C485" s="14"/>
      <c r="D485" s="14"/>
      <c r="E485" s="15"/>
      <c r="F485" s="15"/>
      <c r="G485" s="96">
        <f>(G484/G483)*100</f>
        <v>0</v>
      </c>
    </row>
    <row r="486" spans="1:7" ht="33" customHeight="1">
      <c r="A486" s="203"/>
      <c r="B486" s="37" t="s">
        <v>648</v>
      </c>
      <c r="C486" s="38" t="s">
        <v>31</v>
      </c>
      <c r="D486" s="38" t="s">
        <v>204</v>
      </c>
      <c r="E486" s="39" t="s">
        <v>645</v>
      </c>
      <c r="F486" s="39">
        <v>244</v>
      </c>
      <c r="G486" s="220">
        <v>832</v>
      </c>
    </row>
    <row r="487" spans="1:7" ht="17.25" customHeight="1">
      <c r="A487" s="217"/>
      <c r="B487" s="2" t="s">
        <v>762</v>
      </c>
      <c r="C487" s="14"/>
      <c r="D487" s="14"/>
      <c r="E487" s="15"/>
      <c r="F487" s="15"/>
      <c r="G487" s="150">
        <v>0</v>
      </c>
    </row>
    <row r="488" spans="1:7" ht="17.25" customHeight="1">
      <c r="A488" s="217"/>
      <c r="B488" s="2" t="s">
        <v>291</v>
      </c>
      <c r="C488" s="14"/>
      <c r="D488" s="14"/>
      <c r="E488" s="15"/>
      <c r="F488" s="15"/>
      <c r="G488" s="96">
        <f>(G487/G486)*100</f>
        <v>0</v>
      </c>
    </row>
    <row r="489" spans="1:7" ht="17.25" customHeight="1">
      <c r="A489" s="214" t="s">
        <v>79</v>
      </c>
      <c r="B489" s="43" t="s">
        <v>357</v>
      </c>
      <c r="C489" s="42" t="s">
        <v>31</v>
      </c>
      <c r="D489" s="42" t="s">
        <v>205</v>
      </c>
      <c r="E489" s="16"/>
      <c r="F489" s="16"/>
      <c r="G489" s="11">
        <f>SUM(G493)</f>
        <v>6177</v>
      </c>
    </row>
    <row r="490" spans="1:7" ht="17.25" customHeight="1">
      <c r="A490" s="200"/>
      <c r="B490" s="32" t="s">
        <v>762</v>
      </c>
      <c r="C490" s="21"/>
      <c r="D490" s="21"/>
      <c r="E490" s="22"/>
      <c r="F490" s="22"/>
      <c r="G490" s="5">
        <f>SUM(G494)</f>
        <v>6176</v>
      </c>
    </row>
    <row r="491" spans="1:7" ht="17.25" customHeight="1">
      <c r="A491" s="200"/>
      <c r="B491" s="32" t="s">
        <v>291</v>
      </c>
      <c r="C491" s="21"/>
      <c r="D491" s="21"/>
      <c r="E491" s="22"/>
      <c r="F491" s="22"/>
      <c r="G491" s="103">
        <f>(G490/G489)*100</f>
        <v>99.98381091144569</v>
      </c>
    </row>
    <row r="492" spans="1:7" ht="18" customHeight="1">
      <c r="A492" s="99"/>
      <c r="B492" s="31" t="s">
        <v>6</v>
      </c>
      <c r="C492" s="20"/>
      <c r="D492" s="20"/>
      <c r="E492" s="17"/>
      <c r="F492" s="17"/>
      <c r="G492" s="6"/>
    </row>
    <row r="493" spans="1:7" ht="141.75" customHeight="1">
      <c r="A493" s="202" t="s">
        <v>186</v>
      </c>
      <c r="B493" s="24" t="s">
        <v>358</v>
      </c>
      <c r="C493" s="14" t="s">
        <v>31</v>
      </c>
      <c r="D493" s="14" t="s">
        <v>205</v>
      </c>
      <c r="E493" s="15" t="s">
        <v>262</v>
      </c>
      <c r="F493" s="15"/>
      <c r="G493" s="110">
        <f>SUM(G497,G500)</f>
        <v>6177</v>
      </c>
    </row>
    <row r="494" spans="1:7" ht="17.25" customHeight="1">
      <c r="A494" s="202"/>
      <c r="B494" s="24" t="s">
        <v>762</v>
      </c>
      <c r="C494" s="14"/>
      <c r="D494" s="14"/>
      <c r="E494" s="15"/>
      <c r="F494" s="15"/>
      <c r="G494" s="111">
        <f>SUM(G498,G501)</f>
        <v>6176</v>
      </c>
    </row>
    <row r="495" spans="1:7" ht="17.25" customHeight="1">
      <c r="A495" s="202"/>
      <c r="B495" s="24" t="s">
        <v>291</v>
      </c>
      <c r="C495" s="14"/>
      <c r="D495" s="14"/>
      <c r="E495" s="15"/>
      <c r="F495" s="15"/>
      <c r="G495" s="96">
        <f>(G494/G493)*100</f>
        <v>99.98381091144569</v>
      </c>
    </row>
    <row r="496" spans="1:7" ht="17.25" customHeight="1">
      <c r="A496" s="202"/>
      <c r="B496" s="52" t="s">
        <v>6</v>
      </c>
      <c r="C496" s="19"/>
      <c r="D496" s="19"/>
      <c r="E496" s="18"/>
      <c r="F496" s="18"/>
      <c r="G496" s="53"/>
    </row>
    <row r="497" spans="1:7" ht="30" customHeight="1">
      <c r="A497" s="202"/>
      <c r="B497" s="2" t="s">
        <v>635</v>
      </c>
      <c r="C497" s="38" t="s">
        <v>31</v>
      </c>
      <c r="D497" s="38" t="s">
        <v>205</v>
      </c>
      <c r="E497" s="39" t="s">
        <v>260</v>
      </c>
      <c r="F497" s="39">
        <v>244</v>
      </c>
      <c r="G497" s="9">
        <v>4100</v>
      </c>
    </row>
    <row r="498" spans="1:7" ht="17.25" customHeight="1">
      <c r="A498" s="202"/>
      <c r="B498" s="24" t="s">
        <v>762</v>
      </c>
      <c r="C498" s="14"/>
      <c r="D498" s="14"/>
      <c r="E498" s="15"/>
      <c r="F498" s="15"/>
      <c r="G498" s="8">
        <v>4099</v>
      </c>
    </row>
    <row r="499" spans="1:7" ht="17.25" customHeight="1">
      <c r="A499" s="202"/>
      <c r="B499" s="52" t="s">
        <v>291</v>
      </c>
      <c r="C499" s="19"/>
      <c r="D499" s="19"/>
      <c r="E499" s="18"/>
      <c r="F499" s="18"/>
      <c r="G499" s="96">
        <f>(G498/G497)*100</f>
        <v>99.97560975609755</v>
      </c>
    </row>
    <row r="500" spans="1:7" ht="30">
      <c r="A500" s="202"/>
      <c r="B500" s="2" t="s">
        <v>635</v>
      </c>
      <c r="C500" s="14" t="s">
        <v>81</v>
      </c>
      <c r="D500" s="14" t="s">
        <v>205</v>
      </c>
      <c r="E500" s="15" t="s">
        <v>80</v>
      </c>
      <c r="F500" s="15">
        <v>244</v>
      </c>
      <c r="G500" s="119">
        <v>2077</v>
      </c>
    </row>
    <row r="501" spans="1:7" ht="17.25" customHeight="1">
      <c r="A501" s="202"/>
      <c r="B501" s="2" t="s">
        <v>762</v>
      </c>
      <c r="C501" s="14"/>
      <c r="D501" s="14"/>
      <c r="E501" s="15"/>
      <c r="F501" s="15"/>
      <c r="G501" s="8">
        <v>2077</v>
      </c>
    </row>
    <row r="502" spans="1:7" ht="17.25" customHeight="1" thickBot="1">
      <c r="A502" s="202"/>
      <c r="B502" s="2" t="s">
        <v>291</v>
      </c>
      <c r="C502" s="14"/>
      <c r="D502" s="14"/>
      <c r="E502" s="15"/>
      <c r="F502" s="15"/>
      <c r="G502" s="96">
        <f>(G501/G500)*100</f>
        <v>100</v>
      </c>
    </row>
    <row r="503" spans="1:7" ht="31.5">
      <c r="A503" s="77">
        <v>6</v>
      </c>
      <c r="B503" s="44" t="s">
        <v>359</v>
      </c>
      <c r="C503" s="45" t="s">
        <v>31</v>
      </c>
      <c r="D503" s="45" t="s">
        <v>208</v>
      </c>
      <c r="E503" s="46" t="s">
        <v>82</v>
      </c>
      <c r="F503" s="46"/>
      <c r="G503" s="47">
        <f>SUM(G506,G515)</f>
        <v>4959</v>
      </c>
    </row>
    <row r="504" spans="1:7" ht="17.25" customHeight="1">
      <c r="A504" s="200"/>
      <c r="B504" s="71" t="s">
        <v>762</v>
      </c>
      <c r="C504" s="21"/>
      <c r="D504" s="21"/>
      <c r="E504" s="22"/>
      <c r="F504" s="22"/>
      <c r="G504" s="107">
        <f>SUM(G507,G516)</f>
        <v>25</v>
      </c>
    </row>
    <row r="505" spans="1:7" ht="17.25" customHeight="1">
      <c r="A505" s="200"/>
      <c r="B505" s="71" t="s">
        <v>291</v>
      </c>
      <c r="C505" s="21"/>
      <c r="D505" s="21"/>
      <c r="E505" s="22"/>
      <c r="F505" s="22"/>
      <c r="G505" s="103">
        <f>(G504/G503)*100</f>
        <v>0.504133897963299</v>
      </c>
    </row>
    <row r="506" spans="1:7" ht="60">
      <c r="A506" s="201" t="s">
        <v>206</v>
      </c>
      <c r="B506" s="54" t="s">
        <v>754</v>
      </c>
      <c r="C506" s="34" t="s">
        <v>31</v>
      </c>
      <c r="D506" s="34" t="s">
        <v>208</v>
      </c>
      <c r="E506" s="30" t="s">
        <v>83</v>
      </c>
      <c r="F506" s="30"/>
      <c r="G506" s="110">
        <f>SUM(G509,G512)</f>
        <v>459</v>
      </c>
    </row>
    <row r="507" spans="1:7" ht="17.25" customHeight="1">
      <c r="A507" s="202"/>
      <c r="B507" s="24" t="s">
        <v>762</v>
      </c>
      <c r="C507" s="14"/>
      <c r="D507" s="14"/>
      <c r="E507" s="15"/>
      <c r="F507" s="15"/>
      <c r="G507" s="111">
        <f>SUM(G510,G513)</f>
        <v>25</v>
      </c>
    </row>
    <row r="508" spans="1:7" ht="17.25" customHeight="1">
      <c r="A508" s="202"/>
      <c r="B508" s="52" t="s">
        <v>291</v>
      </c>
      <c r="C508" s="19"/>
      <c r="D508" s="19"/>
      <c r="E508" s="18"/>
      <c r="F508" s="18"/>
      <c r="G508" s="96">
        <f>(G507/G506)*100</f>
        <v>5.446623093681917</v>
      </c>
    </row>
    <row r="509" spans="1:7" ht="34.5" customHeight="1">
      <c r="A509" s="202"/>
      <c r="B509" s="2" t="s">
        <v>635</v>
      </c>
      <c r="C509" s="14" t="s">
        <v>31</v>
      </c>
      <c r="D509" s="14" t="s">
        <v>208</v>
      </c>
      <c r="E509" s="15" t="s">
        <v>83</v>
      </c>
      <c r="F509" s="15">
        <v>244</v>
      </c>
      <c r="G509" s="119">
        <v>434</v>
      </c>
    </row>
    <row r="510" spans="1:7" ht="17.25" customHeight="1">
      <c r="A510" s="202"/>
      <c r="B510" s="2" t="s">
        <v>762</v>
      </c>
      <c r="C510" s="14"/>
      <c r="D510" s="14"/>
      <c r="E510" s="15"/>
      <c r="F510" s="15"/>
      <c r="G510" s="111">
        <v>0</v>
      </c>
    </row>
    <row r="511" spans="1:7" ht="17.25" customHeight="1">
      <c r="A511" s="217"/>
      <c r="B511" s="2" t="s">
        <v>291</v>
      </c>
      <c r="C511" s="14"/>
      <c r="D511" s="14"/>
      <c r="E511" s="15"/>
      <c r="F511" s="15"/>
      <c r="G511" s="96">
        <f>(G510/G509)*100</f>
        <v>0</v>
      </c>
    </row>
    <row r="512" spans="1:7" ht="17.25" customHeight="1">
      <c r="A512" s="217"/>
      <c r="B512" s="37" t="s">
        <v>399</v>
      </c>
      <c r="C512" s="38" t="s">
        <v>31</v>
      </c>
      <c r="D512" s="38" t="s">
        <v>208</v>
      </c>
      <c r="E512" s="39" t="s">
        <v>83</v>
      </c>
      <c r="F512" s="39">
        <v>612</v>
      </c>
      <c r="G512" s="152">
        <v>25</v>
      </c>
    </row>
    <row r="513" spans="1:7" ht="17.25" customHeight="1">
      <c r="A513" s="217"/>
      <c r="B513" s="2" t="s">
        <v>762</v>
      </c>
      <c r="C513" s="14"/>
      <c r="D513" s="14"/>
      <c r="E513" s="15"/>
      <c r="F513" s="15"/>
      <c r="G513" s="96">
        <v>25</v>
      </c>
    </row>
    <row r="514" spans="1:7" ht="17.25" customHeight="1">
      <c r="A514" s="100"/>
      <c r="B514" s="3" t="s">
        <v>291</v>
      </c>
      <c r="C514" s="12"/>
      <c r="D514" s="12"/>
      <c r="E514" s="13"/>
      <c r="F514" s="13"/>
      <c r="G514" s="102">
        <f>(G513/G512)*100</f>
        <v>100</v>
      </c>
    </row>
    <row r="515" spans="1:7" ht="49.5" customHeight="1">
      <c r="A515" s="202" t="s">
        <v>207</v>
      </c>
      <c r="B515" s="24" t="s">
        <v>755</v>
      </c>
      <c r="C515" s="14" t="s">
        <v>31</v>
      </c>
      <c r="D515" s="14" t="s">
        <v>208</v>
      </c>
      <c r="E515" s="15" t="s">
        <v>263</v>
      </c>
      <c r="F515" s="15"/>
      <c r="G515" s="111">
        <f>SUM(G518)</f>
        <v>4500</v>
      </c>
    </row>
    <row r="516" spans="1:7" ht="17.25" customHeight="1">
      <c r="A516" s="202"/>
      <c r="B516" s="24" t="s">
        <v>762</v>
      </c>
      <c r="C516" s="14"/>
      <c r="D516" s="14"/>
      <c r="E516" s="15"/>
      <c r="F516" s="15"/>
      <c r="G516" s="111">
        <f>SUM(G519)</f>
        <v>0</v>
      </c>
    </row>
    <row r="517" spans="1:7" ht="17.25" customHeight="1">
      <c r="A517" s="202"/>
      <c r="B517" s="52" t="s">
        <v>291</v>
      </c>
      <c r="C517" s="19"/>
      <c r="D517" s="19"/>
      <c r="E517" s="18"/>
      <c r="F517" s="18"/>
      <c r="G517" s="120">
        <f>(G516/G515)*100</f>
        <v>0</v>
      </c>
    </row>
    <row r="518" spans="1:7" ht="33.75" customHeight="1">
      <c r="A518" s="202"/>
      <c r="B518" s="2" t="s">
        <v>635</v>
      </c>
      <c r="C518" s="14" t="s">
        <v>31</v>
      </c>
      <c r="D518" s="14" t="s">
        <v>208</v>
      </c>
      <c r="E518" s="15" t="s">
        <v>264</v>
      </c>
      <c r="F518" s="15">
        <v>244</v>
      </c>
      <c r="G518" s="8">
        <v>4500</v>
      </c>
    </row>
    <row r="519" spans="1:7" ht="17.25" customHeight="1">
      <c r="A519" s="202"/>
      <c r="B519" s="2" t="s">
        <v>762</v>
      </c>
      <c r="C519" s="14"/>
      <c r="D519" s="14"/>
      <c r="E519" s="15"/>
      <c r="F519" s="15"/>
      <c r="G519" s="8">
        <v>0</v>
      </c>
    </row>
    <row r="520" spans="1:7" ht="17.25" customHeight="1" thickBot="1">
      <c r="A520" s="202"/>
      <c r="B520" s="3" t="s">
        <v>291</v>
      </c>
      <c r="C520" s="14"/>
      <c r="D520" s="14"/>
      <c r="E520" s="15"/>
      <c r="F520" s="15"/>
      <c r="G520" s="96">
        <f>(G519/G518)*100</f>
        <v>0</v>
      </c>
    </row>
    <row r="521" spans="1:7" ht="17.25" customHeight="1">
      <c r="A521" s="77">
        <v>7</v>
      </c>
      <c r="B521" s="44" t="s">
        <v>360</v>
      </c>
      <c r="C521" s="45" t="s">
        <v>31</v>
      </c>
      <c r="D521" s="45" t="s">
        <v>154</v>
      </c>
      <c r="E521" s="46"/>
      <c r="F521" s="46"/>
      <c r="G521" s="47">
        <f>SUM(G528,G1013,G1087,G1132)</f>
        <v>678736</v>
      </c>
    </row>
    <row r="522" spans="1:7" ht="17.25" customHeight="1">
      <c r="A522" s="200"/>
      <c r="B522" s="32" t="s">
        <v>762</v>
      </c>
      <c r="C522" s="21"/>
      <c r="D522" s="21"/>
      <c r="E522" s="22"/>
      <c r="F522" s="22"/>
      <c r="G522" s="107">
        <f>SUM(G529,G1014,G1088,G1133)</f>
        <v>506980</v>
      </c>
    </row>
    <row r="523" spans="1:7" ht="17.25" customHeight="1">
      <c r="A523" s="250"/>
      <c r="B523" s="32" t="s">
        <v>291</v>
      </c>
      <c r="C523" s="21"/>
      <c r="D523" s="21"/>
      <c r="E523" s="22"/>
      <c r="F523" s="22"/>
      <c r="G523" s="103">
        <f>(G522/G521)*100</f>
        <v>74.69472666839538</v>
      </c>
    </row>
    <row r="524" spans="1:7" ht="17.25" customHeight="1">
      <c r="A524" s="250"/>
      <c r="B524" s="186" t="s">
        <v>8</v>
      </c>
      <c r="C524" s="21"/>
      <c r="D524" s="21"/>
      <c r="E524" s="22"/>
      <c r="F524" s="22"/>
      <c r="G524" s="103"/>
    </row>
    <row r="525" spans="1:7" ht="17.25" customHeight="1">
      <c r="A525" s="250"/>
      <c r="B525" s="259" t="s">
        <v>760</v>
      </c>
      <c r="C525" s="260"/>
      <c r="D525" s="260"/>
      <c r="E525" s="261"/>
      <c r="F525" s="261"/>
      <c r="G525" s="262">
        <v>128</v>
      </c>
    </row>
    <row r="526" spans="1:7" ht="17.25" customHeight="1">
      <c r="A526" s="250"/>
      <c r="B526" s="259" t="s">
        <v>762</v>
      </c>
      <c r="C526" s="260"/>
      <c r="D526" s="260"/>
      <c r="E526" s="261"/>
      <c r="F526" s="261"/>
      <c r="G526" s="262">
        <v>127</v>
      </c>
    </row>
    <row r="527" spans="1:7" ht="17.25" customHeight="1">
      <c r="A527" s="99"/>
      <c r="B527" s="185" t="s">
        <v>291</v>
      </c>
      <c r="C527" s="264"/>
      <c r="D527" s="264"/>
      <c r="E527" s="265"/>
      <c r="F527" s="265"/>
      <c r="G527" s="266">
        <f>(G526/G525)*100</f>
        <v>99.21875</v>
      </c>
    </row>
    <row r="528" spans="1:7" ht="83.25" customHeight="1">
      <c r="A528" s="83" t="s">
        <v>152</v>
      </c>
      <c r="B528" s="32" t="s">
        <v>361</v>
      </c>
      <c r="C528" s="21" t="s">
        <v>31</v>
      </c>
      <c r="D528" s="21" t="s">
        <v>154</v>
      </c>
      <c r="E528" s="22"/>
      <c r="F528" s="22"/>
      <c r="G528" s="107">
        <f>SUM(G531,G665,G799,G820,G835,G884,G893,G899,G911,G923,G941,G965,G971,G977,G983,G989,G995,G1004)</f>
        <v>585808</v>
      </c>
    </row>
    <row r="529" spans="1:7" ht="17.25" customHeight="1">
      <c r="A529" s="83"/>
      <c r="B529" s="32" t="s">
        <v>762</v>
      </c>
      <c r="C529" s="21"/>
      <c r="D529" s="21"/>
      <c r="E529" s="22"/>
      <c r="F529" s="22"/>
      <c r="G529" s="107">
        <f>SUM(G532,G666,G800,G821,G836,G885,G894,G900,G912,G924,G942,G966,G972,G978,G984,G990,G996,G1005)</f>
        <v>440885</v>
      </c>
    </row>
    <row r="530" spans="1:7" ht="17.25" customHeight="1">
      <c r="A530" s="83"/>
      <c r="B530" s="32" t="s">
        <v>291</v>
      </c>
      <c r="C530" s="21"/>
      <c r="D530" s="21"/>
      <c r="E530" s="22"/>
      <c r="F530" s="22"/>
      <c r="G530" s="132">
        <f>(G529/G528)*100</f>
        <v>75.26100701936471</v>
      </c>
    </row>
    <row r="531" spans="1:7" ht="17.25" customHeight="1">
      <c r="A531" s="199" t="s">
        <v>84</v>
      </c>
      <c r="B531" s="43" t="s">
        <v>362</v>
      </c>
      <c r="C531" s="42" t="s">
        <v>31</v>
      </c>
      <c r="D531" s="42" t="s">
        <v>155</v>
      </c>
      <c r="E531" s="122"/>
      <c r="F531" s="122"/>
      <c r="G531" s="11">
        <f>SUM(G534,G543,G583,G552,G589,G611,G650,G659)</f>
        <v>298755</v>
      </c>
    </row>
    <row r="532" spans="1:7" ht="17.25" customHeight="1">
      <c r="A532" s="200"/>
      <c r="B532" s="32" t="s">
        <v>762</v>
      </c>
      <c r="C532" s="21"/>
      <c r="D532" s="21"/>
      <c r="E532" s="72"/>
      <c r="F532" s="72"/>
      <c r="G532" s="107">
        <f>SUM(G535,G544,G584,G553,G590,G612,G651,G660)</f>
        <v>221649</v>
      </c>
    </row>
    <row r="533" spans="1:7" ht="17.25" customHeight="1">
      <c r="A533" s="200"/>
      <c r="B533" s="32" t="s">
        <v>291</v>
      </c>
      <c r="C533" s="21"/>
      <c r="D533" s="21"/>
      <c r="E533" s="72"/>
      <c r="F533" s="72"/>
      <c r="G533" s="132">
        <f>(G532/G531)*100</f>
        <v>74.19089220264095</v>
      </c>
    </row>
    <row r="534" spans="1:7" ht="33" customHeight="1">
      <c r="A534" s="201" t="s">
        <v>85</v>
      </c>
      <c r="B534" s="33" t="s">
        <v>363</v>
      </c>
      <c r="C534" s="34" t="s">
        <v>31</v>
      </c>
      <c r="D534" s="34" t="s">
        <v>155</v>
      </c>
      <c r="E534" s="30" t="s">
        <v>86</v>
      </c>
      <c r="F534" s="58"/>
      <c r="G534" s="10">
        <f>SUM(G537,G540)</f>
        <v>70691</v>
      </c>
    </row>
    <row r="535" spans="1:7" ht="17.25" customHeight="1">
      <c r="A535" s="202"/>
      <c r="B535" s="2" t="s">
        <v>762</v>
      </c>
      <c r="C535" s="14"/>
      <c r="D535" s="14"/>
      <c r="E535" s="15"/>
      <c r="F535" s="64"/>
      <c r="G535" s="111">
        <f>SUM(G538,G541)</f>
        <v>52394</v>
      </c>
    </row>
    <row r="536" spans="1:7" ht="17.25" customHeight="1">
      <c r="A536" s="202"/>
      <c r="B536" s="2" t="s">
        <v>291</v>
      </c>
      <c r="C536" s="14"/>
      <c r="D536" s="14"/>
      <c r="E536" s="15"/>
      <c r="F536" s="64"/>
      <c r="G536" s="120">
        <f>(G535/G534)*100</f>
        <v>74.11693143398736</v>
      </c>
    </row>
    <row r="537" spans="1:7" ht="66" customHeight="1">
      <c r="A537" s="200"/>
      <c r="B537" s="151" t="s">
        <v>633</v>
      </c>
      <c r="C537" s="26" t="s">
        <v>31</v>
      </c>
      <c r="D537" s="26" t="s">
        <v>155</v>
      </c>
      <c r="E537" s="27" t="s">
        <v>86</v>
      </c>
      <c r="F537" s="27">
        <v>611</v>
      </c>
      <c r="G537" s="28">
        <v>60912</v>
      </c>
    </row>
    <row r="538" spans="1:7" ht="17.25" customHeight="1">
      <c r="A538" s="200"/>
      <c r="B538" s="60" t="s">
        <v>762</v>
      </c>
      <c r="C538" s="14"/>
      <c r="D538" s="14"/>
      <c r="E538" s="15"/>
      <c r="F538" s="15"/>
      <c r="G538" s="8">
        <v>44744</v>
      </c>
    </row>
    <row r="539" spans="1:7" ht="17.25" customHeight="1">
      <c r="A539" s="200"/>
      <c r="B539" s="123" t="s">
        <v>291</v>
      </c>
      <c r="C539" s="19"/>
      <c r="D539" s="19"/>
      <c r="E539" s="18"/>
      <c r="F539" s="18"/>
      <c r="G539" s="120">
        <f>(G538/G537)*100</f>
        <v>73.4567901234568</v>
      </c>
    </row>
    <row r="540" spans="1:7" ht="64.5" customHeight="1">
      <c r="A540" s="200"/>
      <c r="B540" s="151" t="s">
        <v>634</v>
      </c>
      <c r="C540" s="14" t="s">
        <v>31</v>
      </c>
      <c r="D540" s="14" t="s">
        <v>155</v>
      </c>
      <c r="E540" s="15" t="s">
        <v>86</v>
      </c>
      <c r="F540" s="15">
        <v>621</v>
      </c>
      <c r="G540" s="8">
        <v>9779</v>
      </c>
    </row>
    <row r="541" spans="1:7" ht="17.25" customHeight="1">
      <c r="A541" s="200"/>
      <c r="B541" s="61" t="s">
        <v>762</v>
      </c>
      <c r="C541" s="14"/>
      <c r="D541" s="14"/>
      <c r="E541" s="15"/>
      <c r="F541" s="15"/>
      <c r="G541" s="8">
        <v>7650</v>
      </c>
    </row>
    <row r="542" spans="1:7" ht="17.25" customHeight="1">
      <c r="A542" s="99"/>
      <c r="B542" s="59" t="s">
        <v>291</v>
      </c>
      <c r="C542" s="12"/>
      <c r="D542" s="12"/>
      <c r="E542" s="13"/>
      <c r="F542" s="13"/>
      <c r="G542" s="96">
        <f>(G541/G540)*100</f>
        <v>78.22885775641682</v>
      </c>
    </row>
    <row r="543" spans="1:7" ht="48.75" customHeight="1">
      <c r="A543" s="194" t="s">
        <v>156</v>
      </c>
      <c r="B543" s="2" t="s">
        <v>365</v>
      </c>
      <c r="C543" s="14" t="s">
        <v>31</v>
      </c>
      <c r="D543" s="14" t="s">
        <v>155</v>
      </c>
      <c r="E543" s="15" t="s">
        <v>86</v>
      </c>
      <c r="F543" s="15"/>
      <c r="G543" s="110">
        <f>SUM(G546,G549)</f>
        <v>209</v>
      </c>
    </row>
    <row r="544" spans="1:7" ht="17.25" customHeight="1">
      <c r="A544" s="194"/>
      <c r="B544" s="24" t="s">
        <v>762</v>
      </c>
      <c r="C544" s="14"/>
      <c r="D544" s="14"/>
      <c r="E544" s="15"/>
      <c r="F544" s="15"/>
      <c r="G544" s="8">
        <f>SUM(G547,G550)</f>
        <v>112</v>
      </c>
    </row>
    <row r="545" spans="1:7" ht="17.25" customHeight="1">
      <c r="A545" s="194"/>
      <c r="B545" s="4" t="s">
        <v>291</v>
      </c>
      <c r="C545" s="48"/>
      <c r="D545" s="48"/>
      <c r="E545" s="49"/>
      <c r="F545" s="49"/>
      <c r="G545" s="120">
        <f>(G544/G543)*100</f>
        <v>53.588516746411486</v>
      </c>
    </row>
    <row r="546" spans="1:7" ht="61.5" customHeight="1">
      <c r="A546" s="198"/>
      <c r="B546" s="151" t="s">
        <v>633</v>
      </c>
      <c r="C546" s="26" t="s">
        <v>31</v>
      </c>
      <c r="D546" s="26" t="s">
        <v>155</v>
      </c>
      <c r="E546" s="27" t="s">
        <v>86</v>
      </c>
      <c r="F546" s="27">
        <v>611</v>
      </c>
      <c r="G546" s="28">
        <v>193</v>
      </c>
    </row>
    <row r="547" spans="1:7" ht="17.25" customHeight="1">
      <c r="A547" s="198"/>
      <c r="B547" s="60" t="s">
        <v>762</v>
      </c>
      <c r="C547" s="14"/>
      <c r="D547" s="14"/>
      <c r="E547" s="15"/>
      <c r="F547" s="15"/>
      <c r="G547" s="8">
        <v>100</v>
      </c>
    </row>
    <row r="548" spans="1:7" ht="17.25" customHeight="1">
      <c r="A548" s="198"/>
      <c r="B548" s="123" t="s">
        <v>291</v>
      </c>
      <c r="C548" s="19"/>
      <c r="D548" s="19"/>
      <c r="E548" s="18"/>
      <c r="F548" s="18"/>
      <c r="G548" s="120">
        <f>(G547/G546)*100</f>
        <v>51.813471502590666</v>
      </c>
    </row>
    <row r="549" spans="1:7" ht="63.75" customHeight="1">
      <c r="A549" s="202"/>
      <c r="B549" s="151" t="s">
        <v>634</v>
      </c>
      <c r="C549" s="14" t="s">
        <v>31</v>
      </c>
      <c r="D549" s="14" t="s">
        <v>155</v>
      </c>
      <c r="E549" s="15" t="s">
        <v>86</v>
      </c>
      <c r="F549" s="15">
        <v>621</v>
      </c>
      <c r="G549" s="8">
        <v>16</v>
      </c>
    </row>
    <row r="550" spans="1:7" ht="17.25" customHeight="1">
      <c r="A550" s="202"/>
      <c r="B550" s="61" t="s">
        <v>762</v>
      </c>
      <c r="C550" s="14"/>
      <c r="D550" s="14"/>
      <c r="E550" s="15"/>
      <c r="F550" s="15"/>
      <c r="G550" s="8">
        <v>12</v>
      </c>
    </row>
    <row r="551" spans="1:7" ht="17.25" customHeight="1">
      <c r="A551" s="202"/>
      <c r="B551" s="61" t="s">
        <v>291</v>
      </c>
      <c r="C551" s="14"/>
      <c r="D551" s="14"/>
      <c r="E551" s="15"/>
      <c r="F551" s="15"/>
      <c r="G551" s="120">
        <f>(G550/G549)*100</f>
        <v>75</v>
      </c>
    </row>
    <row r="552" spans="1:7" ht="151.5" customHeight="1">
      <c r="A552" s="197" t="s">
        <v>157</v>
      </c>
      <c r="B552" s="33" t="s">
        <v>368</v>
      </c>
      <c r="C552" s="34" t="s">
        <v>31</v>
      </c>
      <c r="D552" s="34" t="s">
        <v>155</v>
      </c>
      <c r="E552" s="30" t="s">
        <v>474</v>
      </c>
      <c r="F552" s="30"/>
      <c r="G552" s="10">
        <f>SUM(G556,G565,G574)</f>
        <v>113438</v>
      </c>
    </row>
    <row r="553" spans="1:7" ht="17.25" customHeight="1">
      <c r="A553" s="194"/>
      <c r="B553" s="2" t="s">
        <v>762</v>
      </c>
      <c r="C553" s="14"/>
      <c r="D553" s="14"/>
      <c r="E553" s="15"/>
      <c r="F553" s="15"/>
      <c r="G553" s="111">
        <f>SUM(G557,G566,G575)</f>
        <v>92292</v>
      </c>
    </row>
    <row r="554" spans="1:7" ht="16.5" customHeight="1">
      <c r="A554" s="194"/>
      <c r="B554" s="2" t="s">
        <v>291</v>
      </c>
      <c r="C554" s="14"/>
      <c r="D554" s="14"/>
      <c r="E554" s="15"/>
      <c r="F554" s="15"/>
      <c r="G554" s="96">
        <f>(G553/G552)*100</f>
        <v>81.35898023589979</v>
      </c>
    </row>
    <row r="555" spans="1:7" ht="17.25" customHeight="1">
      <c r="A555" s="198"/>
      <c r="B555" s="35" t="s">
        <v>6</v>
      </c>
      <c r="C555" s="12"/>
      <c r="D555" s="12"/>
      <c r="E555" s="13"/>
      <c r="F555" s="13"/>
      <c r="G555" s="7"/>
    </row>
    <row r="556" spans="1:7" ht="33" customHeight="1">
      <c r="A556" s="198"/>
      <c r="B556" s="54" t="s">
        <v>439</v>
      </c>
      <c r="C556" s="34" t="s">
        <v>31</v>
      </c>
      <c r="D556" s="34" t="s">
        <v>155</v>
      </c>
      <c r="E556" s="30" t="s">
        <v>475</v>
      </c>
      <c r="F556" s="30"/>
      <c r="G556" s="10">
        <f>SUM(G559,G562)</f>
        <v>89110</v>
      </c>
    </row>
    <row r="557" spans="1:7" ht="17.25" customHeight="1">
      <c r="A557" s="198"/>
      <c r="B557" s="24" t="s">
        <v>762</v>
      </c>
      <c r="C557" s="14"/>
      <c r="D557" s="14"/>
      <c r="E557" s="15"/>
      <c r="F557" s="15"/>
      <c r="G557" s="111">
        <f>SUM(G560,G563)</f>
        <v>76680</v>
      </c>
    </row>
    <row r="558" spans="1:7" ht="17.25" customHeight="1">
      <c r="A558" s="198"/>
      <c r="B558" s="24" t="s">
        <v>291</v>
      </c>
      <c r="C558" s="14"/>
      <c r="D558" s="14"/>
      <c r="E558" s="15"/>
      <c r="F558" s="15"/>
      <c r="G558" s="120">
        <f>(G557/G556)*100</f>
        <v>86.05094826618786</v>
      </c>
    </row>
    <row r="559" spans="1:7" ht="17.25" customHeight="1">
      <c r="A559" s="198"/>
      <c r="B559" s="124" t="s">
        <v>366</v>
      </c>
      <c r="C559" s="38" t="s">
        <v>31</v>
      </c>
      <c r="D559" s="38" t="s">
        <v>155</v>
      </c>
      <c r="E559" s="39" t="s">
        <v>475</v>
      </c>
      <c r="F559" s="39">
        <v>610</v>
      </c>
      <c r="G559" s="9">
        <v>72504</v>
      </c>
    </row>
    <row r="560" spans="1:7" ht="17.25" customHeight="1">
      <c r="A560" s="198"/>
      <c r="B560" s="60" t="s">
        <v>762</v>
      </c>
      <c r="C560" s="14"/>
      <c r="D560" s="14"/>
      <c r="E560" s="15"/>
      <c r="F560" s="15"/>
      <c r="G560" s="8">
        <v>64146</v>
      </c>
    </row>
    <row r="561" spans="1:7" ht="17.25" customHeight="1">
      <c r="A561" s="198"/>
      <c r="B561" s="123" t="s">
        <v>291</v>
      </c>
      <c r="C561" s="19"/>
      <c r="D561" s="19"/>
      <c r="E561" s="18"/>
      <c r="F561" s="18"/>
      <c r="G561" s="120">
        <f>(G560/G559)*100</f>
        <v>88.47236014564713</v>
      </c>
    </row>
    <row r="562" spans="1:7" ht="17.25" customHeight="1">
      <c r="A562" s="198"/>
      <c r="B562" s="61" t="s">
        <v>367</v>
      </c>
      <c r="C562" s="14" t="s">
        <v>31</v>
      </c>
      <c r="D562" s="14" t="s">
        <v>155</v>
      </c>
      <c r="E562" s="15" t="s">
        <v>475</v>
      </c>
      <c r="F562" s="15">
        <v>620</v>
      </c>
      <c r="G562" s="8">
        <v>16606</v>
      </c>
    </row>
    <row r="563" spans="1:7" ht="17.25" customHeight="1">
      <c r="A563" s="198"/>
      <c r="B563" s="61" t="s">
        <v>762</v>
      </c>
      <c r="C563" s="14"/>
      <c r="D563" s="14"/>
      <c r="E563" s="15"/>
      <c r="F563" s="15"/>
      <c r="G563" s="8">
        <v>12534</v>
      </c>
    </row>
    <row r="564" spans="1:7" ht="17.25" customHeight="1">
      <c r="A564" s="198"/>
      <c r="B564" s="61" t="s">
        <v>291</v>
      </c>
      <c r="C564" s="14"/>
      <c r="D564" s="14"/>
      <c r="E564" s="15"/>
      <c r="F564" s="15"/>
      <c r="G564" s="120">
        <f>(G563/G562)*100</f>
        <v>75.47874262314826</v>
      </c>
    </row>
    <row r="565" spans="1:7" ht="30.75" customHeight="1">
      <c r="A565" s="202"/>
      <c r="B565" s="54" t="s">
        <v>369</v>
      </c>
      <c r="C565" s="34" t="s">
        <v>31</v>
      </c>
      <c r="D565" s="34" t="s">
        <v>155</v>
      </c>
      <c r="E565" s="30" t="s">
        <v>475</v>
      </c>
      <c r="F565" s="30"/>
      <c r="G565" s="10">
        <f>SUM(G568,G571)</f>
        <v>21849</v>
      </c>
    </row>
    <row r="566" spans="1:7" ht="17.25" customHeight="1">
      <c r="A566" s="202"/>
      <c r="B566" s="24" t="s">
        <v>762</v>
      </c>
      <c r="C566" s="14"/>
      <c r="D566" s="14"/>
      <c r="E566" s="15"/>
      <c r="F566" s="15"/>
      <c r="G566" s="111">
        <f>SUM(G569,G572)</f>
        <v>13753</v>
      </c>
    </row>
    <row r="567" spans="1:7" ht="17.25" customHeight="1">
      <c r="A567" s="202"/>
      <c r="B567" s="24" t="s">
        <v>291</v>
      </c>
      <c r="C567" s="14"/>
      <c r="D567" s="14"/>
      <c r="E567" s="15"/>
      <c r="F567" s="15"/>
      <c r="G567" s="120">
        <f>(G566/G565)*100</f>
        <v>62.945672570827035</v>
      </c>
    </row>
    <row r="568" spans="1:7" ht="17.25" customHeight="1">
      <c r="A568" s="202"/>
      <c r="B568" s="124" t="s">
        <v>364</v>
      </c>
      <c r="C568" s="38" t="s">
        <v>31</v>
      </c>
      <c r="D568" s="38" t="s">
        <v>155</v>
      </c>
      <c r="E568" s="39" t="s">
        <v>475</v>
      </c>
      <c r="F568" s="39">
        <v>610</v>
      </c>
      <c r="G568" s="9">
        <v>17777</v>
      </c>
    </row>
    <row r="569" spans="1:7" ht="17.25" customHeight="1">
      <c r="A569" s="202"/>
      <c r="B569" s="60" t="s">
        <v>762</v>
      </c>
      <c r="C569" s="14"/>
      <c r="D569" s="14"/>
      <c r="E569" s="15"/>
      <c r="F569" s="15"/>
      <c r="G569" s="8">
        <v>10528</v>
      </c>
    </row>
    <row r="570" spans="1:7" ht="17.25" customHeight="1">
      <c r="A570" s="202"/>
      <c r="B570" s="123" t="s">
        <v>291</v>
      </c>
      <c r="C570" s="19"/>
      <c r="D570" s="19"/>
      <c r="E570" s="18"/>
      <c r="F570" s="18"/>
      <c r="G570" s="120">
        <f>(G569/G568)*100</f>
        <v>59.22259098835574</v>
      </c>
    </row>
    <row r="571" spans="1:7" ht="17.25" customHeight="1">
      <c r="A571" s="202"/>
      <c r="B571" s="61" t="s">
        <v>367</v>
      </c>
      <c r="C571" s="14" t="s">
        <v>31</v>
      </c>
      <c r="D571" s="14" t="s">
        <v>155</v>
      </c>
      <c r="E571" s="15" t="s">
        <v>475</v>
      </c>
      <c r="F571" s="15">
        <v>620</v>
      </c>
      <c r="G571" s="8">
        <v>4072</v>
      </c>
    </row>
    <row r="572" spans="1:7" ht="17.25" customHeight="1">
      <c r="A572" s="202"/>
      <c r="B572" s="61" t="s">
        <v>762</v>
      </c>
      <c r="C572" s="14"/>
      <c r="D572" s="14"/>
      <c r="E572" s="15"/>
      <c r="F572" s="15"/>
      <c r="G572" s="8">
        <v>3225</v>
      </c>
    </row>
    <row r="573" spans="1:7" ht="17.25" customHeight="1">
      <c r="A573" s="202"/>
      <c r="B573" s="61" t="s">
        <v>291</v>
      </c>
      <c r="C573" s="14"/>
      <c r="D573" s="14"/>
      <c r="E573" s="15"/>
      <c r="F573" s="15"/>
      <c r="G573" s="120">
        <f>(G572/G571)*100</f>
        <v>79.19941060903733</v>
      </c>
    </row>
    <row r="574" spans="1:7" ht="36" customHeight="1">
      <c r="A574" s="202"/>
      <c r="B574" s="54" t="s">
        <v>370</v>
      </c>
      <c r="C574" s="34" t="s">
        <v>31</v>
      </c>
      <c r="D574" s="34" t="s">
        <v>155</v>
      </c>
      <c r="E574" s="30" t="s">
        <v>475</v>
      </c>
      <c r="F574" s="30"/>
      <c r="G574" s="10">
        <f>SUM(G577,G580)</f>
        <v>2479</v>
      </c>
    </row>
    <row r="575" spans="1:7" ht="17.25" customHeight="1">
      <c r="A575" s="202"/>
      <c r="B575" s="24" t="s">
        <v>762</v>
      </c>
      <c r="C575" s="14"/>
      <c r="D575" s="14"/>
      <c r="E575" s="15"/>
      <c r="F575" s="15"/>
      <c r="G575" s="111">
        <f>SUM(G578,G581)</f>
        <v>1859</v>
      </c>
    </row>
    <row r="576" spans="1:7" ht="17.25" customHeight="1">
      <c r="A576" s="202"/>
      <c r="B576" s="24" t="s">
        <v>291</v>
      </c>
      <c r="C576" s="14"/>
      <c r="D576" s="14"/>
      <c r="E576" s="15"/>
      <c r="F576" s="15"/>
      <c r="G576" s="120">
        <f>(G575/G574)*100</f>
        <v>74.98991528842275</v>
      </c>
    </row>
    <row r="577" spans="1:7" ht="17.25" customHeight="1">
      <c r="A577" s="202"/>
      <c r="B577" s="124" t="s">
        <v>364</v>
      </c>
      <c r="C577" s="38" t="s">
        <v>31</v>
      </c>
      <c r="D577" s="38" t="s">
        <v>155</v>
      </c>
      <c r="E577" s="39" t="s">
        <v>475</v>
      </c>
      <c r="F577" s="39">
        <v>610</v>
      </c>
      <c r="G577" s="9">
        <v>2076</v>
      </c>
    </row>
    <row r="578" spans="1:7" ht="17.25" customHeight="1">
      <c r="A578" s="202"/>
      <c r="B578" s="60" t="s">
        <v>762</v>
      </c>
      <c r="C578" s="14"/>
      <c r="D578" s="14"/>
      <c r="E578" s="15"/>
      <c r="F578" s="15"/>
      <c r="G578" s="8">
        <v>1813</v>
      </c>
    </row>
    <row r="579" spans="1:7" ht="17.25" customHeight="1">
      <c r="A579" s="202"/>
      <c r="B579" s="125" t="s">
        <v>291</v>
      </c>
      <c r="C579" s="48"/>
      <c r="D579" s="48"/>
      <c r="E579" s="49"/>
      <c r="F579" s="49"/>
      <c r="G579" s="120">
        <f>(G578/G577)*100</f>
        <v>87.33140655105973</v>
      </c>
    </row>
    <row r="580" spans="1:7" ht="17.25" customHeight="1">
      <c r="A580" s="202"/>
      <c r="B580" s="25" t="s">
        <v>367</v>
      </c>
      <c r="C580" s="26" t="s">
        <v>31</v>
      </c>
      <c r="D580" s="26" t="s">
        <v>155</v>
      </c>
      <c r="E580" s="27" t="s">
        <v>475</v>
      </c>
      <c r="F580" s="27">
        <v>620</v>
      </c>
      <c r="G580" s="28">
        <v>403</v>
      </c>
    </row>
    <row r="581" spans="1:7" ht="17.25" customHeight="1">
      <c r="A581" s="202"/>
      <c r="B581" s="60" t="s">
        <v>762</v>
      </c>
      <c r="C581" s="14"/>
      <c r="D581" s="14"/>
      <c r="E581" s="15"/>
      <c r="F581" s="15"/>
      <c r="G581" s="8">
        <v>46</v>
      </c>
    </row>
    <row r="582" spans="1:7" ht="17.25" customHeight="1">
      <c r="A582" s="202"/>
      <c r="B582" s="60" t="s">
        <v>291</v>
      </c>
      <c r="C582" s="14"/>
      <c r="D582" s="14"/>
      <c r="E582" s="15"/>
      <c r="F582" s="15"/>
      <c r="G582" s="120">
        <f>(G581/G580)*100</f>
        <v>11.41439205955335</v>
      </c>
    </row>
    <row r="583" spans="1:7" ht="96.75" customHeight="1">
      <c r="A583" s="201" t="s">
        <v>87</v>
      </c>
      <c r="B583" s="54" t="s">
        <v>371</v>
      </c>
      <c r="C583" s="34" t="s">
        <v>31</v>
      </c>
      <c r="D583" s="34" t="s">
        <v>155</v>
      </c>
      <c r="E583" s="30" t="s">
        <v>88</v>
      </c>
      <c r="F583" s="30"/>
      <c r="G583" s="110">
        <f>SUM(G586)</f>
        <v>345</v>
      </c>
    </row>
    <row r="584" spans="1:7" ht="17.25" customHeight="1">
      <c r="A584" s="202"/>
      <c r="B584" s="24" t="s">
        <v>762</v>
      </c>
      <c r="C584" s="14"/>
      <c r="D584" s="14"/>
      <c r="E584" s="15"/>
      <c r="F584" s="15"/>
      <c r="G584" s="111">
        <f>SUM(G587)</f>
        <v>139</v>
      </c>
    </row>
    <row r="585" spans="1:7" ht="17.25" customHeight="1">
      <c r="A585" s="202"/>
      <c r="B585" s="24" t="s">
        <v>291</v>
      </c>
      <c r="C585" s="14"/>
      <c r="D585" s="14"/>
      <c r="E585" s="15"/>
      <c r="F585" s="15"/>
      <c r="G585" s="120">
        <f>(G584/G583)*100</f>
        <v>40.28985507246377</v>
      </c>
    </row>
    <row r="586" spans="1:7" ht="30">
      <c r="A586" s="202"/>
      <c r="B586" s="25" t="s">
        <v>372</v>
      </c>
      <c r="C586" s="26" t="s">
        <v>31</v>
      </c>
      <c r="D586" s="26" t="s">
        <v>155</v>
      </c>
      <c r="E586" s="27" t="s">
        <v>88</v>
      </c>
      <c r="F586" s="27" t="s">
        <v>89</v>
      </c>
      <c r="G586" s="28">
        <v>345</v>
      </c>
    </row>
    <row r="587" spans="1:7" ht="17.25" customHeight="1">
      <c r="A587" s="202"/>
      <c r="B587" s="61" t="s">
        <v>762</v>
      </c>
      <c r="C587" s="14"/>
      <c r="D587" s="14"/>
      <c r="E587" s="15"/>
      <c r="F587" s="15"/>
      <c r="G587" s="8">
        <v>139</v>
      </c>
    </row>
    <row r="588" spans="1:7" ht="17.25" customHeight="1">
      <c r="A588" s="100"/>
      <c r="B588" s="59" t="s">
        <v>291</v>
      </c>
      <c r="C588" s="12"/>
      <c r="D588" s="12"/>
      <c r="E588" s="13"/>
      <c r="F588" s="13"/>
      <c r="G588" s="120">
        <f>(G587/G586)*100</f>
        <v>40.28985507246377</v>
      </c>
    </row>
    <row r="589" spans="1:7" ht="111" customHeight="1">
      <c r="A589" s="202" t="s">
        <v>462</v>
      </c>
      <c r="B589" s="61" t="s">
        <v>688</v>
      </c>
      <c r="C589" s="118">
        <v>1</v>
      </c>
      <c r="D589" s="15" t="s">
        <v>155</v>
      </c>
      <c r="E589" s="15"/>
      <c r="F589" s="15"/>
      <c r="G589" s="110">
        <f>SUM(G593,G599,G605)</f>
        <v>107829</v>
      </c>
    </row>
    <row r="590" spans="1:7" ht="17.25" customHeight="1">
      <c r="A590" s="202"/>
      <c r="B590" s="61" t="s">
        <v>762</v>
      </c>
      <c r="C590" s="14"/>
      <c r="D590" s="14"/>
      <c r="E590" s="15"/>
      <c r="F590" s="15"/>
      <c r="G590" s="111">
        <f>SUM(G594,G600,G606)</f>
        <v>74213</v>
      </c>
    </row>
    <row r="591" spans="1:7" ht="17.25" customHeight="1">
      <c r="A591" s="202"/>
      <c r="B591" s="61" t="s">
        <v>291</v>
      </c>
      <c r="C591" s="14"/>
      <c r="D591" s="14"/>
      <c r="E591" s="15"/>
      <c r="F591" s="15"/>
      <c r="G591" s="96">
        <f>(G590/G589)*100</f>
        <v>68.82471320331265</v>
      </c>
    </row>
    <row r="592" spans="1:7" ht="17.25" customHeight="1">
      <c r="A592" s="202"/>
      <c r="B592" s="61" t="s">
        <v>6</v>
      </c>
      <c r="C592" s="14"/>
      <c r="D592" s="14"/>
      <c r="E592" s="15"/>
      <c r="F592" s="15"/>
      <c r="G592" s="150"/>
    </row>
    <row r="593" spans="1:7" ht="48" customHeight="1">
      <c r="A593" s="202"/>
      <c r="B593" s="29" t="s">
        <v>686</v>
      </c>
      <c r="C593" s="157">
        <v>1</v>
      </c>
      <c r="D593" s="30" t="s">
        <v>155</v>
      </c>
      <c r="E593" s="30" t="s">
        <v>464</v>
      </c>
      <c r="F593" s="30"/>
      <c r="G593" s="110">
        <f>SUM(G596)</f>
        <v>6789</v>
      </c>
    </row>
    <row r="594" spans="1:7" ht="17.25" customHeight="1">
      <c r="A594" s="202"/>
      <c r="B594" s="60" t="s">
        <v>762</v>
      </c>
      <c r="C594" s="14"/>
      <c r="D594" s="14"/>
      <c r="E594" s="15"/>
      <c r="F594" s="15"/>
      <c r="G594" s="111">
        <f>SUM(G597)</f>
        <v>6021</v>
      </c>
    </row>
    <row r="595" spans="1:7" ht="17.25" customHeight="1">
      <c r="A595" s="202"/>
      <c r="B595" s="123" t="s">
        <v>291</v>
      </c>
      <c r="C595" s="19"/>
      <c r="D595" s="19"/>
      <c r="E595" s="18"/>
      <c r="F595" s="18"/>
      <c r="G595" s="120">
        <f>(G594/G593)*100</f>
        <v>88.68758285461776</v>
      </c>
    </row>
    <row r="596" spans="1:7" ht="30.75" customHeight="1">
      <c r="A596" s="202"/>
      <c r="B596" s="61" t="s">
        <v>463</v>
      </c>
      <c r="C596" s="118">
        <v>1</v>
      </c>
      <c r="D596" s="15" t="s">
        <v>155</v>
      </c>
      <c r="E596" s="15" t="s">
        <v>464</v>
      </c>
      <c r="F596" s="15">
        <v>400</v>
      </c>
      <c r="G596" s="8">
        <v>6789</v>
      </c>
    </row>
    <row r="597" spans="1:7" ht="17.25" customHeight="1">
      <c r="A597" s="202"/>
      <c r="B597" s="61" t="s">
        <v>762</v>
      </c>
      <c r="C597" s="14"/>
      <c r="D597" s="14"/>
      <c r="E597" s="15"/>
      <c r="F597" s="15"/>
      <c r="G597" s="8">
        <v>6021</v>
      </c>
    </row>
    <row r="598" spans="1:7" ht="17.25" customHeight="1">
      <c r="A598" s="202"/>
      <c r="B598" s="61" t="s">
        <v>291</v>
      </c>
      <c r="C598" s="14"/>
      <c r="D598" s="14"/>
      <c r="E598" s="15"/>
      <c r="F598" s="15"/>
      <c r="G598" s="96">
        <f>(G597/G596)*100</f>
        <v>88.68758285461776</v>
      </c>
    </row>
    <row r="599" spans="1:7" ht="64.5" customHeight="1">
      <c r="A599" s="202"/>
      <c r="B599" s="29" t="s">
        <v>687</v>
      </c>
      <c r="C599" s="157">
        <v>1</v>
      </c>
      <c r="D599" s="167">
        <v>701</v>
      </c>
      <c r="E599" s="30" t="s">
        <v>479</v>
      </c>
      <c r="F599" s="30"/>
      <c r="G599" s="252">
        <f>SUM(G602)</f>
        <v>32336</v>
      </c>
    </row>
    <row r="600" spans="1:7" ht="17.25" customHeight="1">
      <c r="A600" s="202"/>
      <c r="B600" s="60" t="s">
        <v>762</v>
      </c>
      <c r="C600" s="14"/>
      <c r="D600" s="14"/>
      <c r="E600" s="15"/>
      <c r="F600" s="15"/>
      <c r="G600" s="253">
        <f>SUM(G603)</f>
        <v>68192</v>
      </c>
    </row>
    <row r="601" spans="1:7" ht="17.25" customHeight="1">
      <c r="A601" s="202"/>
      <c r="B601" s="123" t="s">
        <v>291</v>
      </c>
      <c r="C601" s="19"/>
      <c r="D601" s="19"/>
      <c r="E601" s="18"/>
      <c r="F601" s="18"/>
      <c r="G601" s="249">
        <f>(G600/G599)*100</f>
        <v>210.88570014844134</v>
      </c>
    </row>
    <row r="602" spans="1:7" ht="32.25" customHeight="1">
      <c r="A602" s="202"/>
      <c r="B602" s="61" t="s">
        <v>463</v>
      </c>
      <c r="C602" s="118">
        <v>1</v>
      </c>
      <c r="D602" s="15" t="s">
        <v>155</v>
      </c>
      <c r="E602" s="15" t="s">
        <v>479</v>
      </c>
      <c r="F602" s="15">
        <v>414</v>
      </c>
      <c r="G602" s="243">
        <v>32336</v>
      </c>
    </row>
    <row r="603" spans="1:7" ht="17.25" customHeight="1">
      <c r="A603" s="202"/>
      <c r="B603" s="61" t="s">
        <v>762</v>
      </c>
      <c r="C603" s="14"/>
      <c r="D603" s="14"/>
      <c r="E603" s="15"/>
      <c r="F603" s="15"/>
      <c r="G603" s="243">
        <v>68192</v>
      </c>
    </row>
    <row r="604" spans="1:7" ht="17.25" customHeight="1">
      <c r="A604" s="202"/>
      <c r="B604" s="61" t="s">
        <v>291</v>
      </c>
      <c r="C604" s="14"/>
      <c r="D604" s="14"/>
      <c r="E604" s="15"/>
      <c r="F604" s="15"/>
      <c r="G604" s="251">
        <f>(G603/G602)*100</f>
        <v>210.88570014844134</v>
      </c>
    </row>
    <row r="605" spans="1:7" ht="77.25" customHeight="1">
      <c r="A605" s="217"/>
      <c r="B605" s="29" t="s">
        <v>684</v>
      </c>
      <c r="C605" s="34" t="s">
        <v>31</v>
      </c>
      <c r="D605" s="34" t="s">
        <v>155</v>
      </c>
      <c r="E605" s="30" t="s">
        <v>683</v>
      </c>
      <c r="F605" s="30"/>
      <c r="G605" s="110">
        <f>SUM(G608)</f>
        <v>68704</v>
      </c>
    </row>
    <row r="606" spans="1:7" ht="17.25" customHeight="1">
      <c r="A606" s="217"/>
      <c r="B606" s="61" t="s">
        <v>762</v>
      </c>
      <c r="C606" s="14"/>
      <c r="D606" s="14"/>
      <c r="E606" s="15"/>
      <c r="F606" s="15"/>
      <c r="G606" s="111">
        <f>SUM(G609)</f>
        <v>0</v>
      </c>
    </row>
    <row r="607" spans="1:7" ht="17.25" customHeight="1">
      <c r="A607" s="217"/>
      <c r="B607" s="61" t="s">
        <v>291</v>
      </c>
      <c r="C607" s="14"/>
      <c r="D607" s="14"/>
      <c r="E607" s="15"/>
      <c r="F607" s="15"/>
      <c r="G607" s="96">
        <f>(G606/G605)*100</f>
        <v>0</v>
      </c>
    </row>
    <row r="608" spans="1:7" ht="33" customHeight="1">
      <c r="A608" s="217"/>
      <c r="B608" s="124" t="s">
        <v>685</v>
      </c>
      <c r="C608" s="38" t="s">
        <v>31</v>
      </c>
      <c r="D608" s="38" t="s">
        <v>155</v>
      </c>
      <c r="E608" s="39" t="s">
        <v>683</v>
      </c>
      <c r="F608" s="39">
        <v>414</v>
      </c>
      <c r="G608" s="227">
        <v>68704</v>
      </c>
    </row>
    <row r="609" spans="1:7" ht="17.25" customHeight="1">
      <c r="A609" s="217"/>
      <c r="B609" s="60" t="s">
        <v>762</v>
      </c>
      <c r="C609" s="14"/>
      <c r="D609" s="14"/>
      <c r="E609" s="15"/>
      <c r="F609" s="15"/>
      <c r="G609" s="96">
        <v>0</v>
      </c>
    </row>
    <row r="610" spans="1:7" ht="17.25" customHeight="1">
      <c r="A610" s="217"/>
      <c r="B610" s="123" t="s">
        <v>291</v>
      </c>
      <c r="C610" s="14"/>
      <c r="D610" s="14"/>
      <c r="E610" s="15"/>
      <c r="F610" s="15"/>
      <c r="G610" s="96">
        <f>(G609/G608)*100</f>
        <v>0</v>
      </c>
    </row>
    <row r="611" spans="1:7" ht="81" customHeight="1">
      <c r="A611" s="201" t="s">
        <v>522</v>
      </c>
      <c r="B611" s="191" t="s">
        <v>524</v>
      </c>
      <c r="C611" s="34" t="s">
        <v>31</v>
      </c>
      <c r="D611" s="34" t="s">
        <v>155</v>
      </c>
      <c r="E611" s="30"/>
      <c r="F611" s="30"/>
      <c r="G611" s="110">
        <f>SUM(G614,G620,G626,G632,G638,G644)</f>
        <v>970</v>
      </c>
    </row>
    <row r="612" spans="1:7" ht="17.25" customHeight="1">
      <c r="A612" s="202"/>
      <c r="B612" s="61" t="s">
        <v>762</v>
      </c>
      <c r="C612" s="14"/>
      <c r="D612" s="14"/>
      <c r="E612" s="15"/>
      <c r="F612" s="15"/>
      <c r="G612" s="111">
        <f>SUM(G615,G621,G627,G633,G639,G645)</f>
        <v>970</v>
      </c>
    </row>
    <row r="613" spans="1:7" ht="17.25" customHeight="1">
      <c r="A613" s="202"/>
      <c r="B613" s="59" t="s">
        <v>291</v>
      </c>
      <c r="C613" s="12"/>
      <c r="D613" s="12"/>
      <c r="E613" s="13"/>
      <c r="F613" s="13"/>
      <c r="G613" s="102">
        <f>(G612/G611)*100</f>
        <v>100</v>
      </c>
    </row>
    <row r="614" spans="1:7" ht="91.5" customHeight="1">
      <c r="A614" s="202"/>
      <c r="B614" s="29" t="s">
        <v>531</v>
      </c>
      <c r="C614" s="34" t="s">
        <v>31</v>
      </c>
      <c r="D614" s="34" t="s">
        <v>155</v>
      </c>
      <c r="E614" s="30" t="s">
        <v>521</v>
      </c>
      <c r="F614" s="30"/>
      <c r="G614" s="110">
        <f>SUM(G617)</f>
        <v>250</v>
      </c>
    </row>
    <row r="615" spans="1:7" ht="17.25" customHeight="1">
      <c r="A615" s="202"/>
      <c r="B615" s="60" t="s">
        <v>762</v>
      </c>
      <c r="C615" s="14"/>
      <c r="D615" s="14"/>
      <c r="E615" s="15"/>
      <c r="F615" s="15"/>
      <c r="G615" s="111">
        <f>SUM(G618)</f>
        <v>250</v>
      </c>
    </row>
    <row r="616" spans="1:7" ht="17.25" customHeight="1">
      <c r="A616" s="202"/>
      <c r="B616" s="60" t="s">
        <v>291</v>
      </c>
      <c r="C616" s="14"/>
      <c r="D616" s="14"/>
      <c r="E616" s="15"/>
      <c r="F616" s="15"/>
      <c r="G616" s="96">
        <f>(G615/G614)*100</f>
        <v>100</v>
      </c>
    </row>
    <row r="617" spans="1:7" ht="17.25" customHeight="1">
      <c r="A617" s="202"/>
      <c r="B617" s="124" t="s">
        <v>523</v>
      </c>
      <c r="C617" s="38" t="s">
        <v>31</v>
      </c>
      <c r="D617" s="38" t="s">
        <v>155</v>
      </c>
      <c r="E617" s="39" t="s">
        <v>521</v>
      </c>
      <c r="F617" s="39">
        <v>612</v>
      </c>
      <c r="G617" s="9">
        <v>250</v>
      </c>
    </row>
    <row r="618" spans="1:7" ht="17.25" customHeight="1">
      <c r="A618" s="202"/>
      <c r="B618" s="60" t="s">
        <v>762</v>
      </c>
      <c r="C618" s="14"/>
      <c r="D618" s="14"/>
      <c r="E618" s="15"/>
      <c r="F618" s="15"/>
      <c r="G618" s="8">
        <v>250</v>
      </c>
    </row>
    <row r="619" spans="1:7" ht="17.25" customHeight="1">
      <c r="A619" s="202"/>
      <c r="B619" s="126" t="s">
        <v>291</v>
      </c>
      <c r="C619" s="12"/>
      <c r="D619" s="12"/>
      <c r="E619" s="13"/>
      <c r="F619" s="13"/>
      <c r="G619" s="102">
        <f>(G618/G617)*100</f>
        <v>100</v>
      </c>
    </row>
    <row r="620" spans="1:7" ht="65.25" customHeight="1">
      <c r="A620" s="202"/>
      <c r="B620" s="60" t="s">
        <v>525</v>
      </c>
      <c r="C620" s="14" t="s">
        <v>31</v>
      </c>
      <c r="D620" s="14" t="s">
        <v>155</v>
      </c>
      <c r="E620" s="15" t="s">
        <v>521</v>
      </c>
      <c r="F620" s="15"/>
      <c r="G620" s="111">
        <f>SUM(G623)</f>
        <v>200</v>
      </c>
    </row>
    <row r="621" spans="1:7" ht="17.25" customHeight="1">
      <c r="A621" s="202"/>
      <c r="B621" s="60" t="s">
        <v>762</v>
      </c>
      <c r="C621" s="14"/>
      <c r="D621" s="14"/>
      <c r="E621" s="15"/>
      <c r="F621" s="15"/>
      <c r="G621" s="111">
        <f>SUM(G624)</f>
        <v>200</v>
      </c>
    </row>
    <row r="622" spans="1:7" ht="17.25" customHeight="1">
      <c r="A622" s="202"/>
      <c r="B622" s="123" t="s">
        <v>291</v>
      </c>
      <c r="C622" s="19"/>
      <c r="D622" s="19"/>
      <c r="E622" s="18"/>
      <c r="F622" s="18"/>
      <c r="G622" s="120">
        <f>(G621/G620)*100</f>
        <v>100</v>
      </c>
    </row>
    <row r="623" spans="1:7" ht="17.25" customHeight="1">
      <c r="A623" s="202"/>
      <c r="B623" s="61" t="s">
        <v>526</v>
      </c>
      <c r="C623" s="14" t="s">
        <v>31</v>
      </c>
      <c r="D623" s="14" t="s">
        <v>155</v>
      </c>
      <c r="E623" s="15" t="s">
        <v>521</v>
      </c>
      <c r="F623" s="15">
        <v>612</v>
      </c>
      <c r="G623" s="8">
        <v>200</v>
      </c>
    </row>
    <row r="624" spans="1:7" ht="17.25" customHeight="1">
      <c r="A624" s="202"/>
      <c r="B624" s="61" t="s">
        <v>762</v>
      </c>
      <c r="C624" s="14"/>
      <c r="D624" s="14"/>
      <c r="E624" s="15"/>
      <c r="F624" s="15"/>
      <c r="G624" s="8">
        <v>200</v>
      </c>
    </row>
    <row r="625" spans="1:7" ht="17.25" customHeight="1">
      <c r="A625" s="202"/>
      <c r="B625" s="61" t="s">
        <v>291</v>
      </c>
      <c r="C625" s="14"/>
      <c r="D625" s="14"/>
      <c r="E625" s="15"/>
      <c r="F625" s="15"/>
      <c r="G625" s="96">
        <f>(G624/G623)*100</f>
        <v>100</v>
      </c>
    </row>
    <row r="626" spans="1:7" ht="59.25" customHeight="1">
      <c r="A626" s="202"/>
      <c r="B626" s="29" t="s">
        <v>527</v>
      </c>
      <c r="C626" s="34" t="s">
        <v>31</v>
      </c>
      <c r="D626" s="34" t="s">
        <v>155</v>
      </c>
      <c r="E626" s="30" t="s">
        <v>521</v>
      </c>
      <c r="F626" s="30"/>
      <c r="G626" s="110">
        <f>SUM(G629)</f>
        <v>150</v>
      </c>
    </row>
    <row r="627" spans="1:7" ht="17.25" customHeight="1">
      <c r="A627" s="202"/>
      <c r="B627" s="60" t="s">
        <v>762</v>
      </c>
      <c r="C627" s="14"/>
      <c r="D627" s="14"/>
      <c r="E627" s="15"/>
      <c r="F627" s="15"/>
      <c r="G627" s="111">
        <f>SUM(G630)</f>
        <v>150</v>
      </c>
    </row>
    <row r="628" spans="1:7" ht="17.25" customHeight="1">
      <c r="A628" s="202"/>
      <c r="B628" s="60" t="s">
        <v>291</v>
      </c>
      <c r="C628" s="14"/>
      <c r="D628" s="14"/>
      <c r="E628" s="15"/>
      <c r="F628" s="15"/>
      <c r="G628" s="96">
        <f>(G627/G626)*100</f>
        <v>100</v>
      </c>
    </row>
    <row r="629" spans="1:7" ht="17.25" customHeight="1">
      <c r="A629" s="202"/>
      <c r="B629" s="124" t="s">
        <v>526</v>
      </c>
      <c r="C629" s="38" t="s">
        <v>31</v>
      </c>
      <c r="D629" s="38" t="s">
        <v>155</v>
      </c>
      <c r="E629" s="39" t="s">
        <v>521</v>
      </c>
      <c r="F629" s="39">
        <v>612</v>
      </c>
      <c r="G629" s="9">
        <v>150</v>
      </c>
    </row>
    <row r="630" spans="1:7" ht="17.25" customHeight="1">
      <c r="A630" s="202"/>
      <c r="B630" s="60" t="s">
        <v>762</v>
      </c>
      <c r="C630" s="14"/>
      <c r="D630" s="14"/>
      <c r="E630" s="15"/>
      <c r="F630" s="15"/>
      <c r="G630" s="8">
        <v>150</v>
      </c>
    </row>
    <row r="631" spans="1:7" ht="17.25" customHeight="1">
      <c r="A631" s="202"/>
      <c r="B631" s="126" t="s">
        <v>291</v>
      </c>
      <c r="C631" s="12"/>
      <c r="D631" s="12"/>
      <c r="E631" s="13"/>
      <c r="F631" s="13"/>
      <c r="G631" s="102">
        <f>(G630/G629)*100</f>
        <v>100</v>
      </c>
    </row>
    <row r="632" spans="1:7" ht="96" customHeight="1">
      <c r="A632" s="202"/>
      <c r="B632" s="60" t="s">
        <v>528</v>
      </c>
      <c r="C632" s="14" t="s">
        <v>31</v>
      </c>
      <c r="D632" s="14" t="s">
        <v>155</v>
      </c>
      <c r="E632" s="15" t="s">
        <v>521</v>
      </c>
      <c r="F632" s="15"/>
      <c r="G632" s="111">
        <f>SUM(G635)</f>
        <v>150</v>
      </c>
    </row>
    <row r="633" spans="1:7" ht="17.25" customHeight="1">
      <c r="A633" s="202"/>
      <c r="B633" s="60" t="s">
        <v>762</v>
      </c>
      <c r="C633" s="14"/>
      <c r="D633" s="14"/>
      <c r="E633" s="15"/>
      <c r="F633" s="15"/>
      <c r="G633" s="111">
        <f>SUM(G636)</f>
        <v>150</v>
      </c>
    </row>
    <row r="634" spans="1:7" ht="17.25" customHeight="1">
      <c r="A634" s="202"/>
      <c r="B634" s="123" t="s">
        <v>291</v>
      </c>
      <c r="C634" s="19"/>
      <c r="D634" s="19"/>
      <c r="E634" s="18"/>
      <c r="F634" s="18"/>
      <c r="G634" s="120">
        <f>(G633/G632)*100</f>
        <v>100</v>
      </c>
    </row>
    <row r="635" spans="1:7" ht="17.25" customHeight="1">
      <c r="A635" s="202"/>
      <c r="B635" s="61" t="s">
        <v>526</v>
      </c>
      <c r="C635" s="14" t="s">
        <v>31</v>
      </c>
      <c r="D635" s="14" t="s">
        <v>155</v>
      </c>
      <c r="E635" s="15" t="s">
        <v>521</v>
      </c>
      <c r="F635" s="15">
        <v>612</v>
      </c>
      <c r="G635" s="8">
        <v>150</v>
      </c>
    </row>
    <row r="636" spans="1:7" ht="17.25" customHeight="1">
      <c r="A636" s="202"/>
      <c r="B636" s="61" t="s">
        <v>762</v>
      </c>
      <c r="C636" s="14"/>
      <c r="D636" s="14"/>
      <c r="E636" s="15"/>
      <c r="F636" s="15"/>
      <c r="G636" s="8">
        <v>150</v>
      </c>
    </row>
    <row r="637" spans="1:7" ht="17.25" customHeight="1">
      <c r="A637" s="202"/>
      <c r="B637" s="61" t="s">
        <v>291</v>
      </c>
      <c r="C637" s="14"/>
      <c r="D637" s="14"/>
      <c r="E637" s="15"/>
      <c r="F637" s="15"/>
      <c r="G637" s="96">
        <f>(G636/G635)*100</f>
        <v>100</v>
      </c>
    </row>
    <row r="638" spans="1:7" ht="66" customHeight="1">
      <c r="A638" s="202"/>
      <c r="B638" s="29" t="s">
        <v>529</v>
      </c>
      <c r="C638" s="34" t="s">
        <v>31</v>
      </c>
      <c r="D638" s="34" t="s">
        <v>155</v>
      </c>
      <c r="E638" s="30" t="s">
        <v>521</v>
      </c>
      <c r="F638" s="30"/>
      <c r="G638" s="110">
        <f>SUM(G641)</f>
        <v>100</v>
      </c>
    </row>
    <row r="639" spans="1:7" ht="17.25" customHeight="1">
      <c r="A639" s="202"/>
      <c r="B639" s="60" t="s">
        <v>762</v>
      </c>
      <c r="C639" s="14"/>
      <c r="D639" s="14"/>
      <c r="E639" s="15"/>
      <c r="F639" s="15"/>
      <c r="G639" s="111">
        <f>SUM(G642)</f>
        <v>100</v>
      </c>
    </row>
    <row r="640" spans="1:7" ht="17.25" customHeight="1">
      <c r="A640" s="202"/>
      <c r="B640" s="60" t="s">
        <v>291</v>
      </c>
      <c r="C640" s="14"/>
      <c r="D640" s="14"/>
      <c r="E640" s="15"/>
      <c r="F640" s="15"/>
      <c r="G640" s="96">
        <f>(G639/G638)*100</f>
        <v>100</v>
      </c>
    </row>
    <row r="641" spans="1:7" ht="17.25" customHeight="1">
      <c r="A641" s="202"/>
      <c r="B641" s="124" t="s">
        <v>526</v>
      </c>
      <c r="C641" s="38" t="s">
        <v>31</v>
      </c>
      <c r="D641" s="38" t="s">
        <v>155</v>
      </c>
      <c r="E641" s="39" t="s">
        <v>521</v>
      </c>
      <c r="F641" s="39">
        <v>612</v>
      </c>
      <c r="G641" s="9">
        <v>100</v>
      </c>
    </row>
    <row r="642" spans="1:7" ht="17.25" customHeight="1">
      <c r="A642" s="202"/>
      <c r="B642" s="60" t="s">
        <v>762</v>
      </c>
      <c r="C642" s="14"/>
      <c r="D642" s="14"/>
      <c r="E642" s="15"/>
      <c r="F642" s="15"/>
      <c r="G642" s="8">
        <v>100</v>
      </c>
    </row>
    <row r="643" spans="1:7" ht="17.25" customHeight="1">
      <c r="A643" s="202"/>
      <c r="B643" s="126" t="s">
        <v>291</v>
      </c>
      <c r="C643" s="12"/>
      <c r="D643" s="12"/>
      <c r="E643" s="13"/>
      <c r="F643" s="13"/>
      <c r="G643" s="102">
        <f>(G642/G641)*100</f>
        <v>100</v>
      </c>
    </row>
    <row r="644" spans="1:7" ht="63.75" customHeight="1">
      <c r="A644" s="202"/>
      <c r="B644" s="60" t="s">
        <v>530</v>
      </c>
      <c r="C644" s="14" t="s">
        <v>31</v>
      </c>
      <c r="D644" s="14" t="s">
        <v>155</v>
      </c>
      <c r="E644" s="15" t="s">
        <v>521</v>
      </c>
      <c r="F644" s="15"/>
      <c r="G644" s="111">
        <f>SUM(G647)</f>
        <v>120</v>
      </c>
    </row>
    <row r="645" spans="1:7" ht="17.25" customHeight="1">
      <c r="A645" s="202"/>
      <c r="B645" s="60" t="s">
        <v>762</v>
      </c>
      <c r="C645" s="14"/>
      <c r="D645" s="14"/>
      <c r="E645" s="15"/>
      <c r="F645" s="15"/>
      <c r="G645" s="111">
        <f>SUM(G648)</f>
        <v>120</v>
      </c>
    </row>
    <row r="646" spans="1:7" ht="17.25" customHeight="1">
      <c r="A646" s="202"/>
      <c r="B646" s="123" t="s">
        <v>291</v>
      </c>
      <c r="C646" s="19"/>
      <c r="D646" s="19"/>
      <c r="E646" s="18"/>
      <c r="F646" s="18"/>
      <c r="G646" s="120">
        <f>(G645/G644)*100</f>
        <v>100</v>
      </c>
    </row>
    <row r="647" spans="1:7" ht="17.25" customHeight="1">
      <c r="A647" s="202"/>
      <c r="B647" s="61" t="s">
        <v>526</v>
      </c>
      <c r="C647" s="14" t="s">
        <v>31</v>
      </c>
      <c r="D647" s="14" t="s">
        <v>155</v>
      </c>
      <c r="E647" s="15" t="s">
        <v>521</v>
      </c>
      <c r="F647" s="15">
        <v>612</v>
      </c>
      <c r="G647" s="8">
        <v>120</v>
      </c>
    </row>
    <row r="648" spans="1:7" ht="17.25" customHeight="1">
      <c r="A648" s="202"/>
      <c r="B648" s="61" t="s">
        <v>762</v>
      </c>
      <c r="C648" s="14"/>
      <c r="D648" s="14"/>
      <c r="E648" s="15"/>
      <c r="F648" s="15"/>
      <c r="G648" s="8">
        <v>120</v>
      </c>
    </row>
    <row r="649" spans="1:7" ht="17.25" customHeight="1">
      <c r="A649" s="202"/>
      <c r="B649" s="61" t="s">
        <v>291</v>
      </c>
      <c r="C649" s="14"/>
      <c r="D649" s="14"/>
      <c r="E649" s="15"/>
      <c r="F649" s="15"/>
      <c r="G649" s="96">
        <f>(G648/G647)*100</f>
        <v>100</v>
      </c>
    </row>
    <row r="650" spans="1:7" ht="128.25" customHeight="1">
      <c r="A650" s="201" t="s">
        <v>532</v>
      </c>
      <c r="B650" s="29" t="s">
        <v>699</v>
      </c>
      <c r="C650" s="34" t="s">
        <v>31</v>
      </c>
      <c r="D650" s="34" t="s">
        <v>155</v>
      </c>
      <c r="E650" s="30" t="s">
        <v>478</v>
      </c>
      <c r="F650" s="30"/>
      <c r="G650" s="110">
        <f>SUM(G653,G656)</f>
        <v>1273</v>
      </c>
    </row>
    <row r="651" spans="1:7" ht="17.25" customHeight="1">
      <c r="A651" s="202"/>
      <c r="B651" s="60" t="s">
        <v>762</v>
      </c>
      <c r="C651" s="14"/>
      <c r="D651" s="14"/>
      <c r="E651" s="15"/>
      <c r="F651" s="15"/>
      <c r="G651" s="111">
        <f>SUM(G654,G657)</f>
        <v>529</v>
      </c>
    </row>
    <row r="652" spans="1:7" ht="17.25" customHeight="1">
      <c r="A652" s="202"/>
      <c r="B652" s="60" t="s">
        <v>291</v>
      </c>
      <c r="C652" s="14"/>
      <c r="D652" s="14"/>
      <c r="E652" s="15"/>
      <c r="F652" s="15"/>
      <c r="G652" s="96">
        <f>(G651/G650)*100</f>
        <v>41.555380989787906</v>
      </c>
    </row>
    <row r="653" spans="1:7" ht="64.5" customHeight="1">
      <c r="A653" s="202"/>
      <c r="B653" s="151" t="s">
        <v>633</v>
      </c>
      <c r="C653" s="34" t="s">
        <v>31</v>
      </c>
      <c r="D653" s="34" t="s">
        <v>155</v>
      </c>
      <c r="E653" s="30" t="s">
        <v>478</v>
      </c>
      <c r="F653" s="30">
        <v>611</v>
      </c>
      <c r="G653" s="10">
        <v>1087</v>
      </c>
    </row>
    <row r="654" spans="1:7" ht="17.25" customHeight="1">
      <c r="A654" s="202"/>
      <c r="B654" s="60" t="s">
        <v>762</v>
      </c>
      <c r="C654" s="14"/>
      <c r="D654" s="14"/>
      <c r="E654" s="15"/>
      <c r="F654" s="15"/>
      <c r="G654" s="8">
        <v>436</v>
      </c>
    </row>
    <row r="655" spans="1:7" ht="17.25" customHeight="1">
      <c r="A655" s="202"/>
      <c r="B655" s="126" t="s">
        <v>291</v>
      </c>
      <c r="C655" s="12"/>
      <c r="D655" s="12"/>
      <c r="E655" s="13"/>
      <c r="F655" s="13"/>
      <c r="G655" s="102">
        <f>(G654/G653)*100</f>
        <v>40.110395584176636</v>
      </c>
    </row>
    <row r="656" spans="1:7" ht="66" customHeight="1">
      <c r="A656" s="202"/>
      <c r="B656" s="151" t="s">
        <v>634</v>
      </c>
      <c r="C656" s="14" t="s">
        <v>31</v>
      </c>
      <c r="D656" s="14" t="s">
        <v>155</v>
      </c>
      <c r="E656" s="15" t="s">
        <v>478</v>
      </c>
      <c r="F656" s="15">
        <v>621</v>
      </c>
      <c r="G656" s="8">
        <v>186</v>
      </c>
    </row>
    <row r="657" spans="1:7" ht="17.25" customHeight="1">
      <c r="A657" s="202"/>
      <c r="B657" s="61" t="s">
        <v>762</v>
      </c>
      <c r="C657" s="14"/>
      <c r="D657" s="14"/>
      <c r="E657" s="15"/>
      <c r="F657" s="15"/>
      <c r="G657" s="8">
        <v>93</v>
      </c>
    </row>
    <row r="658" spans="1:7" ht="17.25" customHeight="1">
      <c r="A658" s="202"/>
      <c r="B658" s="61" t="s">
        <v>291</v>
      </c>
      <c r="C658" s="14"/>
      <c r="D658" s="14"/>
      <c r="E658" s="15"/>
      <c r="F658" s="15"/>
      <c r="G658" s="96">
        <f>(G657/G656)*100</f>
        <v>50</v>
      </c>
    </row>
    <row r="659" spans="1:7" ht="49.5" customHeight="1">
      <c r="A659" s="201" t="s">
        <v>533</v>
      </c>
      <c r="B659" s="191" t="s">
        <v>535</v>
      </c>
      <c r="C659" s="34" t="s">
        <v>31</v>
      </c>
      <c r="D659" s="34" t="s">
        <v>155</v>
      </c>
      <c r="E659" s="30" t="s">
        <v>534</v>
      </c>
      <c r="F659" s="30"/>
      <c r="G659" s="110">
        <f>SUM(G662)</f>
        <v>4000</v>
      </c>
    </row>
    <row r="660" spans="1:7" ht="17.25" customHeight="1">
      <c r="A660" s="202"/>
      <c r="B660" s="61" t="s">
        <v>762</v>
      </c>
      <c r="C660" s="14"/>
      <c r="D660" s="14"/>
      <c r="E660" s="15"/>
      <c r="F660" s="15"/>
      <c r="G660" s="111">
        <f>SUM(G663)</f>
        <v>1000</v>
      </c>
    </row>
    <row r="661" spans="1:7" ht="17.25" customHeight="1">
      <c r="A661" s="202"/>
      <c r="B661" s="61" t="s">
        <v>291</v>
      </c>
      <c r="C661" s="14"/>
      <c r="D661" s="14"/>
      <c r="E661" s="15"/>
      <c r="F661" s="15"/>
      <c r="G661" s="96">
        <f>(G660/G659)*100</f>
        <v>25</v>
      </c>
    </row>
    <row r="662" spans="1:7" ht="17.25" customHeight="1">
      <c r="A662" s="202"/>
      <c r="B662" s="124" t="s">
        <v>453</v>
      </c>
      <c r="C662" s="38" t="s">
        <v>31</v>
      </c>
      <c r="D662" s="38" t="s">
        <v>155</v>
      </c>
      <c r="E662" s="39" t="s">
        <v>534</v>
      </c>
      <c r="F662" s="39">
        <v>612</v>
      </c>
      <c r="G662" s="119">
        <v>4000</v>
      </c>
    </row>
    <row r="663" spans="1:7" ht="17.25" customHeight="1">
      <c r="A663" s="202"/>
      <c r="B663" s="60" t="s">
        <v>762</v>
      </c>
      <c r="C663" s="14"/>
      <c r="D663" s="14"/>
      <c r="E663" s="15"/>
      <c r="F663" s="15"/>
      <c r="G663" s="111">
        <v>1000</v>
      </c>
    </row>
    <row r="664" spans="1:7" ht="17.25" customHeight="1">
      <c r="A664" s="100"/>
      <c r="B664" s="126" t="s">
        <v>291</v>
      </c>
      <c r="C664" s="12"/>
      <c r="D664" s="12"/>
      <c r="E664" s="13"/>
      <c r="F664" s="13"/>
      <c r="G664" s="102">
        <f>(G663/G662)*100</f>
        <v>25</v>
      </c>
    </row>
    <row r="665" spans="1:7" ht="17.25" customHeight="1">
      <c r="A665" s="199" t="s">
        <v>90</v>
      </c>
      <c r="B665" s="43" t="s">
        <v>373</v>
      </c>
      <c r="C665" s="42" t="s">
        <v>31</v>
      </c>
      <c r="D665" s="42" t="s">
        <v>158</v>
      </c>
      <c r="E665" s="16"/>
      <c r="F665" s="16"/>
      <c r="G665" s="11">
        <f>SUM(G668,G674,G680,G702,G708,G714,G720,G726,G735,G754,G760,G766,G781,G787,G793)</f>
        <v>225488</v>
      </c>
    </row>
    <row r="666" spans="1:7" ht="17.25" customHeight="1">
      <c r="A666" s="200"/>
      <c r="B666" s="32" t="s">
        <v>762</v>
      </c>
      <c r="C666" s="21"/>
      <c r="D666" s="21"/>
      <c r="E666" s="22"/>
      <c r="F666" s="22"/>
      <c r="G666" s="107">
        <f>SUM(G669,G675,G681,G703,G709,G715,G721,G727,G736,G755,G761,G767,G782,G788,G794)</f>
        <v>181243</v>
      </c>
    </row>
    <row r="667" spans="1:7" ht="17.25" customHeight="1">
      <c r="A667" s="99"/>
      <c r="B667" s="31" t="s">
        <v>291</v>
      </c>
      <c r="C667" s="20"/>
      <c r="D667" s="20"/>
      <c r="E667" s="17"/>
      <c r="F667" s="17"/>
      <c r="G667" s="132">
        <f>(G666/G665)*100</f>
        <v>80.37811324771162</v>
      </c>
    </row>
    <row r="668" spans="1:7" ht="33.75" customHeight="1">
      <c r="A668" s="202" t="s">
        <v>232</v>
      </c>
      <c r="B668" s="24" t="s">
        <v>363</v>
      </c>
      <c r="C668" s="14" t="s">
        <v>31</v>
      </c>
      <c r="D668" s="14" t="s">
        <v>158</v>
      </c>
      <c r="E668" s="15" t="s">
        <v>91</v>
      </c>
      <c r="F668" s="15"/>
      <c r="G668" s="110">
        <f>SUM(G671)</f>
        <v>39140</v>
      </c>
    </row>
    <row r="669" spans="1:7" ht="17.25" customHeight="1">
      <c r="A669" s="202"/>
      <c r="B669" s="24" t="s">
        <v>762</v>
      </c>
      <c r="C669" s="14"/>
      <c r="D669" s="14"/>
      <c r="E669" s="15"/>
      <c r="F669" s="15"/>
      <c r="G669" s="111">
        <f>SUM(G672)</f>
        <v>25281</v>
      </c>
    </row>
    <row r="670" spans="1:7" ht="17.25" customHeight="1">
      <c r="A670" s="202"/>
      <c r="B670" s="52" t="s">
        <v>291</v>
      </c>
      <c r="C670" s="19"/>
      <c r="D670" s="19"/>
      <c r="E670" s="18"/>
      <c r="F670" s="18"/>
      <c r="G670" s="120">
        <f>(G669/G668)*100</f>
        <v>64.59121103730199</v>
      </c>
    </row>
    <row r="671" spans="1:7" ht="66" customHeight="1">
      <c r="A671" s="202"/>
      <c r="B671" s="151" t="s">
        <v>633</v>
      </c>
      <c r="C671" s="14" t="s">
        <v>31</v>
      </c>
      <c r="D671" s="14" t="s">
        <v>158</v>
      </c>
      <c r="E671" s="15" t="s">
        <v>91</v>
      </c>
      <c r="F671" s="15">
        <v>611</v>
      </c>
      <c r="G671" s="8">
        <v>39140</v>
      </c>
    </row>
    <row r="672" spans="1:7" ht="17.25" customHeight="1">
      <c r="A672" s="202"/>
      <c r="B672" s="2" t="s">
        <v>762</v>
      </c>
      <c r="C672" s="14"/>
      <c r="D672" s="14"/>
      <c r="E672" s="15"/>
      <c r="F672" s="15"/>
      <c r="G672" s="8">
        <v>25281</v>
      </c>
    </row>
    <row r="673" spans="1:7" ht="17.25" customHeight="1">
      <c r="A673" s="202"/>
      <c r="B673" s="2" t="s">
        <v>291</v>
      </c>
      <c r="C673" s="14"/>
      <c r="D673" s="14"/>
      <c r="E673" s="15"/>
      <c r="F673" s="15"/>
      <c r="G673" s="120">
        <f>(G672/G671)*100</f>
        <v>64.59121103730199</v>
      </c>
    </row>
    <row r="674" spans="1:7" ht="48.75" customHeight="1">
      <c r="A674" s="201" t="s">
        <v>231</v>
      </c>
      <c r="B674" s="54" t="s">
        <v>375</v>
      </c>
      <c r="C674" s="34" t="s">
        <v>31</v>
      </c>
      <c r="D674" s="34" t="s">
        <v>158</v>
      </c>
      <c r="E674" s="30" t="s">
        <v>159</v>
      </c>
      <c r="F674" s="30"/>
      <c r="G674" s="110">
        <f>SUM(G677)</f>
        <v>146</v>
      </c>
    </row>
    <row r="675" spans="1:7" ht="17.25" customHeight="1">
      <c r="A675" s="202"/>
      <c r="B675" s="24" t="s">
        <v>762</v>
      </c>
      <c r="C675" s="14"/>
      <c r="D675" s="14"/>
      <c r="E675" s="15"/>
      <c r="F675" s="15"/>
      <c r="G675" s="111">
        <f>SUM(G678)</f>
        <v>146</v>
      </c>
    </row>
    <row r="676" spans="1:7" ht="17.25" customHeight="1">
      <c r="A676" s="202"/>
      <c r="B676" s="52" t="s">
        <v>291</v>
      </c>
      <c r="C676" s="19"/>
      <c r="D676" s="19"/>
      <c r="E676" s="18"/>
      <c r="F676" s="18"/>
      <c r="G676" s="120">
        <f>(G675/G674)*100</f>
        <v>100</v>
      </c>
    </row>
    <row r="677" spans="1:7" ht="63" customHeight="1">
      <c r="A677" s="202"/>
      <c r="B677" s="151" t="s">
        <v>633</v>
      </c>
      <c r="C677" s="14" t="s">
        <v>31</v>
      </c>
      <c r="D677" s="14" t="s">
        <v>158</v>
      </c>
      <c r="E677" s="15" t="s">
        <v>160</v>
      </c>
      <c r="F677" s="15">
        <v>611</v>
      </c>
      <c r="G677" s="8">
        <v>146</v>
      </c>
    </row>
    <row r="678" spans="1:7" ht="17.25" customHeight="1">
      <c r="A678" s="202"/>
      <c r="B678" s="2" t="s">
        <v>762</v>
      </c>
      <c r="C678" s="14"/>
      <c r="D678" s="14"/>
      <c r="E678" s="15"/>
      <c r="F678" s="15"/>
      <c r="G678" s="8">
        <v>146</v>
      </c>
    </row>
    <row r="679" spans="1:7" ht="17.25" customHeight="1">
      <c r="A679" s="100"/>
      <c r="B679" s="3" t="s">
        <v>291</v>
      </c>
      <c r="C679" s="12"/>
      <c r="D679" s="12"/>
      <c r="E679" s="13"/>
      <c r="F679" s="13"/>
      <c r="G679" s="184">
        <f>(G678/G677)*100</f>
        <v>100</v>
      </c>
    </row>
    <row r="680" spans="1:7" ht="225.75" customHeight="1">
      <c r="A680" s="279" t="s">
        <v>233</v>
      </c>
      <c r="B680" s="94" t="s">
        <v>461</v>
      </c>
      <c r="C680" s="38" t="s">
        <v>31</v>
      </c>
      <c r="D680" s="38" t="s">
        <v>158</v>
      </c>
      <c r="E680" s="39" t="s">
        <v>459</v>
      </c>
      <c r="F680" s="15"/>
      <c r="G680" s="110">
        <f>SUM(G684,G690,G696)</f>
        <v>169740</v>
      </c>
    </row>
    <row r="681" spans="1:7" ht="17.25" customHeight="1">
      <c r="A681" s="279"/>
      <c r="B681" s="2" t="s">
        <v>762</v>
      </c>
      <c r="C681" s="14"/>
      <c r="D681" s="14"/>
      <c r="E681" s="15"/>
      <c r="F681" s="15"/>
      <c r="G681" s="8">
        <f>SUM(G685,G691,G697)</f>
        <v>144947</v>
      </c>
    </row>
    <row r="682" spans="1:7" ht="17.25" customHeight="1">
      <c r="A682" s="279"/>
      <c r="B682" s="2" t="s">
        <v>291</v>
      </c>
      <c r="C682" s="14"/>
      <c r="D682" s="14"/>
      <c r="E682" s="15"/>
      <c r="F682" s="15"/>
      <c r="G682" s="96">
        <f>(G681/G680)*100</f>
        <v>85.39354306586544</v>
      </c>
    </row>
    <row r="683" spans="1:7" ht="17.25" customHeight="1">
      <c r="A683" s="279"/>
      <c r="B683" s="35" t="s">
        <v>6</v>
      </c>
      <c r="C683" s="20"/>
      <c r="D683" s="20"/>
      <c r="E683" s="17"/>
      <c r="F683" s="17"/>
      <c r="G683" s="6"/>
    </row>
    <row r="684" spans="1:7" ht="78" customHeight="1">
      <c r="A684" s="279"/>
      <c r="B684" s="166" t="s">
        <v>460</v>
      </c>
      <c r="C684" s="14" t="s">
        <v>31</v>
      </c>
      <c r="D684" s="14" t="s">
        <v>158</v>
      </c>
      <c r="E684" s="15" t="s">
        <v>459</v>
      </c>
      <c r="F684" s="15"/>
      <c r="G684" s="111">
        <f>SUM(G687)</f>
        <v>122915</v>
      </c>
    </row>
    <row r="685" spans="1:7" ht="17.25" customHeight="1">
      <c r="A685" s="279"/>
      <c r="B685" s="24" t="s">
        <v>762</v>
      </c>
      <c r="C685" s="14"/>
      <c r="D685" s="14"/>
      <c r="E685" s="15"/>
      <c r="F685" s="15"/>
      <c r="G685" s="111">
        <f>SUM(G688)</f>
        <v>103202</v>
      </c>
    </row>
    <row r="686" spans="1:7" ht="17.25" customHeight="1">
      <c r="A686" s="279"/>
      <c r="B686" s="52" t="s">
        <v>291</v>
      </c>
      <c r="C686" s="19"/>
      <c r="D686" s="19"/>
      <c r="E686" s="18"/>
      <c r="F686" s="18"/>
      <c r="G686" s="120">
        <f>(G685/G684)*100</f>
        <v>83.96208762152708</v>
      </c>
    </row>
    <row r="687" spans="1:7" ht="17.25" customHeight="1">
      <c r="A687" s="279"/>
      <c r="B687" s="124" t="s">
        <v>364</v>
      </c>
      <c r="C687" s="38" t="s">
        <v>31</v>
      </c>
      <c r="D687" s="38" t="s">
        <v>158</v>
      </c>
      <c r="E687" s="39" t="s">
        <v>459</v>
      </c>
      <c r="F687" s="39">
        <v>610</v>
      </c>
      <c r="G687" s="9">
        <v>122915</v>
      </c>
    </row>
    <row r="688" spans="1:7" ht="17.25" customHeight="1">
      <c r="A688" s="279"/>
      <c r="B688" s="60" t="s">
        <v>762</v>
      </c>
      <c r="C688" s="14"/>
      <c r="D688" s="14"/>
      <c r="E688" s="15"/>
      <c r="F688" s="15"/>
      <c r="G688" s="8">
        <v>103202</v>
      </c>
    </row>
    <row r="689" spans="1:7" ht="17.25" customHeight="1">
      <c r="A689" s="279"/>
      <c r="B689" s="126" t="s">
        <v>291</v>
      </c>
      <c r="C689" s="12"/>
      <c r="D689" s="12"/>
      <c r="E689" s="13"/>
      <c r="F689" s="13"/>
      <c r="G689" s="120">
        <f>(G688/G687)*100</f>
        <v>83.96208762152708</v>
      </c>
    </row>
    <row r="690" spans="1:7" ht="31.5" customHeight="1">
      <c r="A690" s="279"/>
      <c r="B690" s="61" t="s">
        <v>377</v>
      </c>
      <c r="C690" s="14" t="s">
        <v>31</v>
      </c>
      <c r="D690" s="14" t="s">
        <v>158</v>
      </c>
      <c r="E690" s="15" t="s">
        <v>459</v>
      </c>
      <c r="F690" s="15"/>
      <c r="G690" s="110">
        <f>SUM(G693)</f>
        <v>40290</v>
      </c>
    </row>
    <row r="691" spans="1:7" ht="17.25" customHeight="1">
      <c r="A691" s="279"/>
      <c r="B691" s="61" t="s">
        <v>762</v>
      </c>
      <c r="C691" s="14"/>
      <c r="D691" s="14"/>
      <c r="E691" s="15"/>
      <c r="F691" s="15"/>
      <c r="G691" s="111">
        <f>SUM(G694)</f>
        <v>35210</v>
      </c>
    </row>
    <row r="692" spans="1:7" ht="17.25" customHeight="1">
      <c r="A692" s="279"/>
      <c r="B692" s="123" t="s">
        <v>291</v>
      </c>
      <c r="C692" s="19"/>
      <c r="D692" s="19"/>
      <c r="E692" s="18"/>
      <c r="F692" s="18"/>
      <c r="G692" s="120">
        <f>(G691/G690)*100</f>
        <v>87.39141226110696</v>
      </c>
    </row>
    <row r="693" spans="1:7" ht="17.25" customHeight="1">
      <c r="A693" s="279"/>
      <c r="B693" s="60" t="s">
        <v>364</v>
      </c>
      <c r="C693" s="14" t="s">
        <v>31</v>
      </c>
      <c r="D693" s="14" t="s">
        <v>158</v>
      </c>
      <c r="E693" s="15" t="s">
        <v>459</v>
      </c>
      <c r="F693" s="15">
        <v>610</v>
      </c>
      <c r="G693" s="8">
        <v>40290</v>
      </c>
    </row>
    <row r="694" spans="1:7" ht="17.25" customHeight="1">
      <c r="A694" s="279"/>
      <c r="B694" s="60" t="s">
        <v>762</v>
      </c>
      <c r="C694" s="14"/>
      <c r="D694" s="14"/>
      <c r="E694" s="15"/>
      <c r="F694" s="15"/>
      <c r="G694" s="8">
        <v>35210</v>
      </c>
    </row>
    <row r="695" spans="1:7" ht="17.25" customHeight="1">
      <c r="A695" s="279"/>
      <c r="B695" s="60" t="s">
        <v>291</v>
      </c>
      <c r="C695" s="14"/>
      <c r="D695" s="14"/>
      <c r="E695" s="15"/>
      <c r="F695" s="15"/>
      <c r="G695" s="120">
        <f>(G694/G693)*100</f>
        <v>87.39141226110696</v>
      </c>
    </row>
    <row r="696" spans="1:7" ht="33" customHeight="1">
      <c r="A696" s="279"/>
      <c r="B696" s="54" t="s">
        <v>370</v>
      </c>
      <c r="C696" s="34" t="s">
        <v>31</v>
      </c>
      <c r="D696" s="34" t="s">
        <v>158</v>
      </c>
      <c r="E696" s="30" t="s">
        <v>459</v>
      </c>
      <c r="F696" s="30"/>
      <c r="G696" s="110">
        <f>SUM(G699)</f>
        <v>6535</v>
      </c>
    </row>
    <row r="697" spans="1:7" ht="17.25" customHeight="1">
      <c r="A697" s="279"/>
      <c r="B697" s="24" t="s">
        <v>762</v>
      </c>
      <c r="C697" s="14"/>
      <c r="D697" s="14"/>
      <c r="E697" s="15"/>
      <c r="F697" s="15"/>
      <c r="G697" s="111">
        <f>SUM(G700)</f>
        <v>6535</v>
      </c>
    </row>
    <row r="698" spans="1:7" ht="17.25" customHeight="1">
      <c r="A698" s="279"/>
      <c r="B698" s="24" t="s">
        <v>291</v>
      </c>
      <c r="C698" s="14"/>
      <c r="D698" s="14"/>
      <c r="E698" s="15"/>
      <c r="F698" s="15"/>
      <c r="G698" s="120">
        <f>(G697/G696)*100</f>
        <v>100</v>
      </c>
    </row>
    <row r="699" spans="1:7" ht="17.25" customHeight="1">
      <c r="A699" s="279"/>
      <c r="B699" s="124" t="s">
        <v>364</v>
      </c>
      <c r="C699" s="38" t="s">
        <v>31</v>
      </c>
      <c r="D699" s="38" t="s">
        <v>158</v>
      </c>
      <c r="E699" s="39" t="s">
        <v>459</v>
      </c>
      <c r="F699" s="39">
        <v>610</v>
      </c>
      <c r="G699" s="9">
        <v>6535</v>
      </c>
    </row>
    <row r="700" spans="1:7" ht="17.25" customHeight="1">
      <c r="A700" s="279"/>
      <c r="B700" s="60" t="s">
        <v>762</v>
      </c>
      <c r="C700" s="14"/>
      <c r="D700" s="14"/>
      <c r="E700" s="15"/>
      <c r="F700" s="15"/>
      <c r="G700" s="8">
        <v>6535</v>
      </c>
    </row>
    <row r="701" spans="1:7" ht="17.25" customHeight="1">
      <c r="A701" s="279"/>
      <c r="B701" s="126" t="s">
        <v>291</v>
      </c>
      <c r="C701" s="12"/>
      <c r="D701" s="12"/>
      <c r="E701" s="13"/>
      <c r="F701" s="13"/>
      <c r="G701" s="120">
        <f>(G700/G699)*100</f>
        <v>100</v>
      </c>
    </row>
    <row r="702" spans="1:7" ht="108" customHeight="1">
      <c r="A702" s="283" t="s">
        <v>234</v>
      </c>
      <c r="B702" s="2" t="s">
        <v>440</v>
      </c>
      <c r="C702" s="14" t="s">
        <v>31</v>
      </c>
      <c r="D702" s="14" t="s">
        <v>158</v>
      </c>
      <c r="E702" s="15" t="s">
        <v>473</v>
      </c>
      <c r="F702" s="15"/>
      <c r="G702" s="110">
        <f>SUM(G705)</f>
        <v>7623</v>
      </c>
    </row>
    <row r="703" spans="1:7" ht="17.25" customHeight="1">
      <c r="A703" s="279"/>
      <c r="B703" s="2" t="s">
        <v>762</v>
      </c>
      <c r="C703" s="14"/>
      <c r="D703" s="14"/>
      <c r="E703" s="15"/>
      <c r="F703" s="15"/>
      <c r="G703" s="111">
        <f>SUM(G706)</f>
        <v>5636</v>
      </c>
    </row>
    <row r="704" spans="1:7" ht="17.25" customHeight="1">
      <c r="A704" s="279"/>
      <c r="B704" s="2" t="s">
        <v>291</v>
      </c>
      <c r="C704" s="14"/>
      <c r="D704" s="14"/>
      <c r="E704" s="15"/>
      <c r="F704" s="15"/>
      <c r="G704" s="120">
        <f>(G703/G702)*100</f>
        <v>73.93414666141939</v>
      </c>
    </row>
    <row r="705" spans="1:7" ht="17.25" customHeight="1">
      <c r="A705" s="279"/>
      <c r="B705" s="124" t="s">
        <v>364</v>
      </c>
      <c r="C705" s="38" t="s">
        <v>31</v>
      </c>
      <c r="D705" s="38" t="s">
        <v>158</v>
      </c>
      <c r="E705" s="39" t="s">
        <v>473</v>
      </c>
      <c r="F705" s="39">
        <v>610</v>
      </c>
      <c r="G705" s="9">
        <v>7623</v>
      </c>
    </row>
    <row r="706" spans="1:7" ht="17.25" customHeight="1">
      <c r="A706" s="194"/>
      <c r="B706" s="61" t="s">
        <v>762</v>
      </c>
      <c r="C706" s="14"/>
      <c r="D706" s="14"/>
      <c r="E706" s="15"/>
      <c r="F706" s="15"/>
      <c r="G706" s="8">
        <v>5636</v>
      </c>
    </row>
    <row r="707" spans="1:7" ht="17.25" customHeight="1">
      <c r="A707" s="97"/>
      <c r="B707" s="59" t="s">
        <v>291</v>
      </c>
      <c r="C707" s="12"/>
      <c r="D707" s="12"/>
      <c r="E707" s="13"/>
      <c r="F707" s="13"/>
      <c r="G707" s="120">
        <f>(G706/G705)*100</f>
        <v>73.93414666141939</v>
      </c>
    </row>
    <row r="708" spans="1:7" ht="90" customHeight="1">
      <c r="A708" s="197" t="s">
        <v>235</v>
      </c>
      <c r="B708" s="33" t="s">
        <v>378</v>
      </c>
      <c r="C708" s="34" t="s">
        <v>31</v>
      </c>
      <c r="D708" s="34" t="s">
        <v>158</v>
      </c>
      <c r="E708" s="30" t="s">
        <v>472</v>
      </c>
      <c r="F708" s="30"/>
      <c r="G708" s="110">
        <f>SUM(G711)</f>
        <v>1875</v>
      </c>
    </row>
    <row r="709" spans="1:7" ht="17.25" customHeight="1">
      <c r="A709" s="194"/>
      <c r="B709" s="2" t="s">
        <v>762</v>
      </c>
      <c r="C709" s="14"/>
      <c r="D709" s="14"/>
      <c r="E709" s="15"/>
      <c r="F709" s="15"/>
      <c r="G709" s="111">
        <f>SUM(G712)</f>
        <v>1248</v>
      </c>
    </row>
    <row r="710" spans="1:7" ht="17.25" customHeight="1">
      <c r="A710" s="194"/>
      <c r="B710" s="2" t="s">
        <v>291</v>
      </c>
      <c r="C710" s="14"/>
      <c r="D710" s="14"/>
      <c r="E710" s="15"/>
      <c r="F710" s="15"/>
      <c r="G710" s="120">
        <f>(G709/G708)*100</f>
        <v>66.56</v>
      </c>
    </row>
    <row r="711" spans="1:7" ht="17.25" customHeight="1">
      <c r="A711" s="200"/>
      <c r="B711" s="37" t="s">
        <v>632</v>
      </c>
      <c r="C711" s="38" t="s">
        <v>31</v>
      </c>
      <c r="D711" s="38" t="s">
        <v>158</v>
      </c>
      <c r="E711" s="39" t="s">
        <v>472</v>
      </c>
      <c r="F711" s="39">
        <v>610</v>
      </c>
      <c r="G711" s="9">
        <v>1875</v>
      </c>
    </row>
    <row r="712" spans="1:7" ht="17.25" customHeight="1">
      <c r="A712" s="200"/>
      <c r="B712" s="2" t="s">
        <v>762</v>
      </c>
      <c r="C712" s="14"/>
      <c r="D712" s="14"/>
      <c r="E712" s="15"/>
      <c r="F712" s="15"/>
      <c r="G712" s="8">
        <v>1248</v>
      </c>
    </row>
    <row r="713" spans="1:7" ht="17.25" customHeight="1">
      <c r="A713" s="99"/>
      <c r="B713" s="3" t="s">
        <v>291</v>
      </c>
      <c r="C713" s="12"/>
      <c r="D713" s="12"/>
      <c r="E713" s="13"/>
      <c r="F713" s="13"/>
      <c r="G713" s="120">
        <f>(G712/G711)*100</f>
        <v>66.56</v>
      </c>
    </row>
    <row r="714" spans="1:7" ht="62.25" customHeight="1">
      <c r="A714" s="194" t="s">
        <v>284</v>
      </c>
      <c r="B714" s="94" t="s">
        <v>379</v>
      </c>
      <c r="C714" s="14" t="s">
        <v>31</v>
      </c>
      <c r="D714" s="14" t="s">
        <v>158</v>
      </c>
      <c r="E714" s="15" t="s">
        <v>91</v>
      </c>
      <c r="F714" s="15"/>
      <c r="G714" s="110">
        <f>SUM(G717)</f>
        <v>300</v>
      </c>
    </row>
    <row r="715" spans="1:7" ht="17.25" customHeight="1">
      <c r="A715" s="194"/>
      <c r="B715" s="94" t="s">
        <v>762</v>
      </c>
      <c r="C715" s="14"/>
      <c r="D715" s="14"/>
      <c r="E715" s="15"/>
      <c r="F715" s="15"/>
      <c r="G715" s="111">
        <f>SUM(G718)</f>
        <v>300</v>
      </c>
    </row>
    <row r="716" spans="1:7" ht="17.25" customHeight="1">
      <c r="A716" s="194"/>
      <c r="B716" s="94" t="s">
        <v>291</v>
      </c>
      <c r="C716" s="14"/>
      <c r="D716" s="14"/>
      <c r="E716" s="15"/>
      <c r="F716" s="15"/>
      <c r="G716" s="96">
        <f>(G715/G714)*100</f>
        <v>100</v>
      </c>
    </row>
    <row r="717" spans="1:7" ht="17.25" customHeight="1">
      <c r="A717" s="200"/>
      <c r="B717" s="124" t="s">
        <v>380</v>
      </c>
      <c r="C717" s="38" t="s">
        <v>31</v>
      </c>
      <c r="D717" s="38" t="s">
        <v>158</v>
      </c>
      <c r="E717" s="39" t="s">
        <v>91</v>
      </c>
      <c r="F717" s="39">
        <v>612</v>
      </c>
      <c r="G717" s="9">
        <v>300</v>
      </c>
    </row>
    <row r="718" spans="1:7" ht="17.25" customHeight="1">
      <c r="A718" s="200"/>
      <c r="B718" s="61" t="s">
        <v>762</v>
      </c>
      <c r="C718" s="14"/>
      <c r="D718" s="14"/>
      <c r="E718" s="15"/>
      <c r="F718" s="15"/>
      <c r="G718" s="8">
        <v>300</v>
      </c>
    </row>
    <row r="719" spans="1:7" ht="17.25" customHeight="1">
      <c r="A719" s="99"/>
      <c r="B719" s="59" t="s">
        <v>291</v>
      </c>
      <c r="C719" s="12"/>
      <c r="D719" s="12"/>
      <c r="E719" s="13"/>
      <c r="F719" s="13"/>
      <c r="G719" s="120">
        <f>(G718/G717)*100</f>
        <v>100</v>
      </c>
    </row>
    <row r="720" spans="1:7" ht="48" customHeight="1">
      <c r="A720" s="194" t="s">
        <v>285</v>
      </c>
      <c r="B720" s="95" t="s">
        <v>381</v>
      </c>
      <c r="C720" s="14" t="s">
        <v>31</v>
      </c>
      <c r="D720" s="14" t="s">
        <v>158</v>
      </c>
      <c r="E720" s="15" t="s">
        <v>91</v>
      </c>
      <c r="F720" s="15"/>
      <c r="G720" s="110">
        <f>SUM(G723)</f>
        <v>500</v>
      </c>
    </row>
    <row r="721" spans="1:7" ht="17.25" customHeight="1">
      <c r="A721" s="194"/>
      <c r="B721" s="95" t="s">
        <v>762</v>
      </c>
      <c r="C721" s="14"/>
      <c r="D721" s="14"/>
      <c r="E721" s="15"/>
      <c r="F721" s="15"/>
      <c r="G721" s="111">
        <f>SUM(G724)</f>
        <v>500</v>
      </c>
    </row>
    <row r="722" spans="1:7" ht="17.25" customHeight="1">
      <c r="A722" s="194"/>
      <c r="B722" s="95" t="s">
        <v>291</v>
      </c>
      <c r="C722" s="14"/>
      <c r="D722" s="14"/>
      <c r="E722" s="15"/>
      <c r="F722" s="15"/>
      <c r="G722" s="96">
        <f>(G721/G720)*100</f>
        <v>100</v>
      </c>
    </row>
    <row r="723" spans="1:7" ht="17.25" customHeight="1">
      <c r="A723" s="200"/>
      <c r="B723" s="151" t="s">
        <v>380</v>
      </c>
      <c r="C723" s="38" t="s">
        <v>31</v>
      </c>
      <c r="D723" s="38" t="s">
        <v>158</v>
      </c>
      <c r="E723" s="39" t="s">
        <v>91</v>
      </c>
      <c r="F723" s="39">
        <v>612</v>
      </c>
      <c r="G723" s="9">
        <v>500</v>
      </c>
    </row>
    <row r="724" spans="1:7" ht="17.25" customHeight="1">
      <c r="A724" s="200"/>
      <c r="B724" s="95" t="s">
        <v>762</v>
      </c>
      <c r="C724" s="14"/>
      <c r="D724" s="14"/>
      <c r="E724" s="15"/>
      <c r="F724" s="15"/>
      <c r="G724" s="8">
        <v>500</v>
      </c>
    </row>
    <row r="725" spans="1:7" ht="17.25" customHeight="1">
      <c r="A725" s="99"/>
      <c r="B725" s="127" t="s">
        <v>291</v>
      </c>
      <c r="C725" s="12"/>
      <c r="D725" s="12"/>
      <c r="E725" s="13"/>
      <c r="F725" s="13"/>
      <c r="G725" s="120">
        <f>(G724/G723)*100</f>
        <v>100</v>
      </c>
    </row>
    <row r="726" spans="1:7" ht="48.75" customHeight="1">
      <c r="A726" s="194" t="s">
        <v>286</v>
      </c>
      <c r="B726" s="95" t="s">
        <v>382</v>
      </c>
      <c r="C726" s="14" t="s">
        <v>31</v>
      </c>
      <c r="D726" s="14" t="s">
        <v>154</v>
      </c>
      <c r="E726" s="15"/>
      <c r="F726" s="15"/>
      <c r="G726" s="110">
        <f>SUM(G729,G732)</f>
        <v>1000</v>
      </c>
    </row>
    <row r="727" spans="1:7" ht="17.25" customHeight="1">
      <c r="A727" s="194"/>
      <c r="B727" s="95" t="s">
        <v>762</v>
      </c>
      <c r="C727" s="14"/>
      <c r="D727" s="14"/>
      <c r="E727" s="15"/>
      <c r="F727" s="15"/>
      <c r="G727" s="111">
        <f>SUM(G730,G733)</f>
        <v>1000</v>
      </c>
    </row>
    <row r="728" spans="1:7" ht="17.25" customHeight="1">
      <c r="A728" s="194"/>
      <c r="B728" s="95" t="s">
        <v>291</v>
      </c>
      <c r="C728" s="14"/>
      <c r="D728" s="14"/>
      <c r="E728" s="15"/>
      <c r="F728" s="15"/>
      <c r="G728" s="96">
        <f>(G727/G726)*100</f>
        <v>100</v>
      </c>
    </row>
    <row r="729" spans="1:7" ht="30.75" customHeight="1">
      <c r="A729" s="200"/>
      <c r="B729" s="151" t="s">
        <v>383</v>
      </c>
      <c r="C729" s="38" t="s">
        <v>31</v>
      </c>
      <c r="D729" s="38" t="s">
        <v>155</v>
      </c>
      <c r="E729" s="39" t="s">
        <v>86</v>
      </c>
      <c r="F729" s="38" t="s">
        <v>238</v>
      </c>
      <c r="G729" s="9">
        <v>170</v>
      </c>
    </row>
    <row r="730" spans="1:7" ht="17.25" customHeight="1">
      <c r="A730" s="200"/>
      <c r="B730" s="155" t="s">
        <v>762</v>
      </c>
      <c r="C730" s="14"/>
      <c r="D730" s="14"/>
      <c r="E730" s="15"/>
      <c r="F730" s="14"/>
      <c r="G730" s="8">
        <v>170</v>
      </c>
    </row>
    <row r="731" spans="1:7" ht="17.25" customHeight="1">
      <c r="A731" s="200"/>
      <c r="B731" s="156" t="s">
        <v>291</v>
      </c>
      <c r="C731" s="19"/>
      <c r="D731" s="19"/>
      <c r="E731" s="18"/>
      <c r="F731" s="19"/>
      <c r="G731" s="120">
        <f>(G730/G729)*100</f>
        <v>100</v>
      </c>
    </row>
    <row r="732" spans="1:7" ht="17.25" customHeight="1">
      <c r="A732" s="200"/>
      <c r="B732" s="155" t="s">
        <v>380</v>
      </c>
      <c r="C732" s="14" t="s">
        <v>31</v>
      </c>
      <c r="D732" s="14" t="s">
        <v>158</v>
      </c>
      <c r="E732" s="15" t="s">
        <v>91</v>
      </c>
      <c r="F732" s="14" t="s">
        <v>458</v>
      </c>
      <c r="G732" s="8">
        <v>830</v>
      </c>
    </row>
    <row r="733" spans="1:7" ht="17.25" customHeight="1">
      <c r="A733" s="200"/>
      <c r="B733" s="95" t="s">
        <v>762</v>
      </c>
      <c r="C733" s="14"/>
      <c r="D733" s="14"/>
      <c r="E733" s="15"/>
      <c r="F733" s="14"/>
      <c r="G733" s="8">
        <v>830</v>
      </c>
    </row>
    <row r="734" spans="1:7" ht="17.25" customHeight="1">
      <c r="A734" s="99"/>
      <c r="B734" s="127" t="s">
        <v>291</v>
      </c>
      <c r="C734" s="12"/>
      <c r="D734" s="12"/>
      <c r="E734" s="13"/>
      <c r="F734" s="12"/>
      <c r="G734" s="120">
        <f>(G733/G732)*100</f>
        <v>100</v>
      </c>
    </row>
    <row r="735" spans="1:7" ht="90.75" customHeight="1">
      <c r="A735" s="202" t="s">
        <v>452</v>
      </c>
      <c r="B735" s="95" t="s">
        <v>450</v>
      </c>
      <c r="C735" s="118">
        <v>1</v>
      </c>
      <c r="D735" s="14" t="s">
        <v>158</v>
      </c>
      <c r="E735" s="15"/>
      <c r="F735" s="14"/>
      <c r="G735" s="110">
        <f>SUM(G739,G748)</f>
        <v>3127</v>
      </c>
    </row>
    <row r="736" spans="1:7" ht="17.25" customHeight="1">
      <c r="A736" s="202"/>
      <c r="B736" s="95" t="s">
        <v>762</v>
      </c>
      <c r="C736" s="14"/>
      <c r="D736" s="14"/>
      <c r="E736" s="15"/>
      <c r="F736" s="14"/>
      <c r="G736" s="111">
        <f>SUM(G740,G749)</f>
        <v>234</v>
      </c>
    </row>
    <row r="737" spans="1:7" ht="17.25" customHeight="1">
      <c r="A737" s="202"/>
      <c r="B737" s="95" t="s">
        <v>291</v>
      </c>
      <c r="C737" s="14"/>
      <c r="D737" s="14"/>
      <c r="E737" s="15"/>
      <c r="F737" s="14"/>
      <c r="G737" s="96">
        <f>(G736/G735)*100</f>
        <v>7.483210745123121</v>
      </c>
    </row>
    <row r="738" spans="1:7" ht="17.25" customHeight="1">
      <c r="A738" s="202"/>
      <c r="B738" s="95" t="s">
        <v>6</v>
      </c>
      <c r="C738" s="14"/>
      <c r="D738" s="14"/>
      <c r="E738" s="15"/>
      <c r="F738" s="14"/>
      <c r="G738" s="96"/>
    </row>
    <row r="739" spans="1:7" ht="137.25" customHeight="1">
      <c r="A739" s="202"/>
      <c r="B739" s="164" t="s">
        <v>451</v>
      </c>
      <c r="C739" s="157">
        <v>1</v>
      </c>
      <c r="D739" s="34" t="s">
        <v>158</v>
      </c>
      <c r="E739" s="30" t="s">
        <v>482</v>
      </c>
      <c r="F739" s="34"/>
      <c r="G739" s="110">
        <f>SUM(G742,G745)</f>
        <v>2982</v>
      </c>
    </row>
    <row r="740" spans="1:7" ht="17.25" customHeight="1">
      <c r="A740" s="202"/>
      <c r="B740" s="155" t="s">
        <v>762</v>
      </c>
      <c r="C740" s="14"/>
      <c r="D740" s="14"/>
      <c r="E740" s="15"/>
      <c r="F740" s="14"/>
      <c r="G740" s="111">
        <f>SUM(G743,G746)</f>
        <v>89</v>
      </c>
    </row>
    <row r="741" spans="1:7" ht="17.25" customHeight="1">
      <c r="A741" s="202"/>
      <c r="B741" s="155" t="s">
        <v>291</v>
      </c>
      <c r="C741" s="14"/>
      <c r="D741" s="14"/>
      <c r="E741" s="15"/>
      <c r="F741" s="14"/>
      <c r="G741" s="96">
        <f>(G740/G739)*100</f>
        <v>2.9845741113346747</v>
      </c>
    </row>
    <row r="742" spans="1:7" ht="17.25" customHeight="1">
      <c r="A742" s="202"/>
      <c r="B742" s="151" t="s">
        <v>374</v>
      </c>
      <c r="C742" s="162">
        <v>1</v>
      </c>
      <c r="D742" s="38" t="s">
        <v>158</v>
      </c>
      <c r="E742" s="39" t="s">
        <v>482</v>
      </c>
      <c r="F742" s="163" t="s">
        <v>457</v>
      </c>
      <c r="G742" s="152">
        <v>2893</v>
      </c>
    </row>
    <row r="743" spans="1:7" ht="17.25" customHeight="1">
      <c r="A743" s="202"/>
      <c r="B743" s="155" t="s">
        <v>762</v>
      </c>
      <c r="C743" s="14"/>
      <c r="D743" s="14"/>
      <c r="E743" s="15"/>
      <c r="F743" s="14"/>
      <c r="G743" s="96">
        <v>0</v>
      </c>
    </row>
    <row r="744" spans="1:7" ht="17.25" customHeight="1">
      <c r="A744" s="202"/>
      <c r="B744" s="155" t="s">
        <v>291</v>
      </c>
      <c r="C744" s="14"/>
      <c r="D744" s="14"/>
      <c r="E744" s="15"/>
      <c r="F744" s="14"/>
      <c r="G744" s="96">
        <f>(G743/G742)*100</f>
        <v>0</v>
      </c>
    </row>
    <row r="745" spans="1:7" ht="31.5" customHeight="1">
      <c r="A745" s="202"/>
      <c r="B745" s="151" t="s">
        <v>631</v>
      </c>
      <c r="C745" s="162">
        <v>1</v>
      </c>
      <c r="D745" s="38" t="s">
        <v>158</v>
      </c>
      <c r="E745" s="39" t="s">
        <v>482</v>
      </c>
      <c r="F745" s="163" t="s">
        <v>457</v>
      </c>
      <c r="G745" s="152">
        <v>89</v>
      </c>
    </row>
    <row r="746" spans="1:7" ht="17.25" customHeight="1">
      <c r="A746" s="202"/>
      <c r="B746" s="155" t="s">
        <v>762</v>
      </c>
      <c r="C746" s="14"/>
      <c r="D746" s="14"/>
      <c r="E746" s="15"/>
      <c r="F746" s="14"/>
      <c r="G746" s="96">
        <v>89</v>
      </c>
    </row>
    <row r="747" spans="1:7" ht="17.25" customHeight="1">
      <c r="A747" s="202"/>
      <c r="B747" s="165" t="s">
        <v>291</v>
      </c>
      <c r="C747" s="12"/>
      <c r="D747" s="12"/>
      <c r="E747" s="13"/>
      <c r="F747" s="12"/>
      <c r="G747" s="102">
        <f>(G746/G745)*100</f>
        <v>100</v>
      </c>
    </row>
    <row r="748" spans="1:7" ht="32.25" customHeight="1">
      <c r="A748" s="202"/>
      <c r="B748" s="155" t="s">
        <v>454</v>
      </c>
      <c r="C748" s="118">
        <v>1</v>
      </c>
      <c r="D748" s="161">
        <v>702</v>
      </c>
      <c r="E748" s="15" t="s">
        <v>456</v>
      </c>
      <c r="F748" s="101"/>
      <c r="G748" s="111">
        <f>SUM(G751)</f>
        <v>145</v>
      </c>
    </row>
    <row r="749" spans="1:7" ht="17.25" customHeight="1">
      <c r="A749" s="202"/>
      <c r="B749" s="155" t="s">
        <v>762</v>
      </c>
      <c r="C749" s="14"/>
      <c r="D749" s="14"/>
      <c r="E749" s="15"/>
      <c r="F749" s="14"/>
      <c r="G749" s="111">
        <f>SUM(G752)</f>
        <v>145</v>
      </c>
    </row>
    <row r="750" spans="1:7" ht="17.25" customHeight="1">
      <c r="A750" s="202"/>
      <c r="B750" s="156" t="s">
        <v>291</v>
      </c>
      <c r="C750" s="19"/>
      <c r="D750" s="19"/>
      <c r="E750" s="18"/>
      <c r="F750" s="19"/>
      <c r="G750" s="120">
        <f>(G749/G748)*100</f>
        <v>100</v>
      </c>
    </row>
    <row r="751" spans="1:7" ht="17.25" customHeight="1">
      <c r="A751" s="202"/>
      <c r="B751" s="95" t="s">
        <v>455</v>
      </c>
      <c r="C751" s="118">
        <v>1</v>
      </c>
      <c r="D751" s="161">
        <v>702</v>
      </c>
      <c r="E751" s="15" t="s">
        <v>456</v>
      </c>
      <c r="F751" s="101" t="s">
        <v>447</v>
      </c>
      <c r="G751" s="96">
        <v>145</v>
      </c>
    </row>
    <row r="752" spans="1:7" ht="17.25" customHeight="1">
      <c r="A752" s="202"/>
      <c r="B752" s="95" t="s">
        <v>762</v>
      </c>
      <c r="C752" s="14"/>
      <c r="D752" s="160"/>
      <c r="E752" s="15"/>
      <c r="F752" s="14"/>
      <c r="G752" s="96">
        <v>145</v>
      </c>
    </row>
    <row r="753" spans="1:7" ht="17.25" customHeight="1">
      <c r="A753" s="202"/>
      <c r="B753" s="95" t="s">
        <v>291</v>
      </c>
      <c r="C753" s="14"/>
      <c r="D753" s="160"/>
      <c r="E753" s="15"/>
      <c r="F753" s="14"/>
      <c r="G753" s="120">
        <f>(G752/G751)*100</f>
        <v>100</v>
      </c>
    </row>
    <row r="754" spans="1:7" ht="62.25" customHeight="1">
      <c r="A754" s="201" t="s">
        <v>449</v>
      </c>
      <c r="B754" s="153" t="s">
        <v>448</v>
      </c>
      <c r="C754" s="157">
        <v>1</v>
      </c>
      <c r="D754" s="158">
        <v>702</v>
      </c>
      <c r="E754" s="30" t="s">
        <v>91</v>
      </c>
      <c r="F754" s="159"/>
      <c r="G754" s="110">
        <f>SUM(G757)</f>
        <v>87</v>
      </c>
    </row>
    <row r="755" spans="1:7" ht="17.25" customHeight="1">
      <c r="A755" s="202"/>
      <c r="B755" s="155" t="s">
        <v>762</v>
      </c>
      <c r="C755" s="14"/>
      <c r="D755" s="14"/>
      <c r="E755" s="15"/>
      <c r="F755" s="14"/>
      <c r="G755" s="111">
        <f>SUM(G758)</f>
        <v>87</v>
      </c>
    </row>
    <row r="756" spans="1:7" ht="17.25" customHeight="1">
      <c r="A756" s="202"/>
      <c r="B756" s="156" t="s">
        <v>291</v>
      </c>
      <c r="C756" s="19"/>
      <c r="D756" s="19"/>
      <c r="E756" s="18"/>
      <c r="F756" s="19"/>
      <c r="G756" s="120">
        <f>(G755/G754)*100</f>
        <v>100</v>
      </c>
    </row>
    <row r="757" spans="1:7" ht="17.25" customHeight="1">
      <c r="A757" s="202"/>
      <c r="B757" s="95" t="s">
        <v>446</v>
      </c>
      <c r="C757" s="118">
        <v>1</v>
      </c>
      <c r="D757" s="154">
        <v>702</v>
      </c>
      <c r="E757" s="15" t="s">
        <v>91</v>
      </c>
      <c r="F757" s="101" t="s">
        <v>447</v>
      </c>
      <c r="G757" s="96">
        <v>87</v>
      </c>
    </row>
    <row r="758" spans="1:7" ht="17.25" customHeight="1">
      <c r="A758" s="202"/>
      <c r="B758" s="95" t="s">
        <v>762</v>
      </c>
      <c r="C758" s="14"/>
      <c r="D758" s="14"/>
      <c r="E758" s="15"/>
      <c r="F758" s="14"/>
      <c r="G758" s="96">
        <v>87</v>
      </c>
    </row>
    <row r="759" spans="1:7" ht="17.25" customHeight="1">
      <c r="A759" s="202"/>
      <c r="B759" s="95" t="s">
        <v>291</v>
      </c>
      <c r="C759" s="14"/>
      <c r="D759" s="14"/>
      <c r="E759" s="15"/>
      <c r="F759" s="14"/>
      <c r="G759" s="120">
        <f>(G758/G757)*100</f>
        <v>100</v>
      </c>
    </row>
    <row r="760" spans="1:7" ht="30" customHeight="1">
      <c r="A760" s="201" t="s">
        <v>445</v>
      </c>
      <c r="B760" s="153" t="s">
        <v>306</v>
      </c>
      <c r="C760" s="34" t="s">
        <v>31</v>
      </c>
      <c r="D760" s="34" t="s">
        <v>158</v>
      </c>
      <c r="E760" s="30" t="s">
        <v>91</v>
      </c>
      <c r="F760" s="34"/>
      <c r="G760" s="110">
        <f>SUM(G763)</f>
        <v>65</v>
      </c>
    </row>
    <row r="761" spans="1:7" ht="17.25" customHeight="1">
      <c r="A761" s="202"/>
      <c r="B761" s="95" t="s">
        <v>762</v>
      </c>
      <c r="C761" s="14"/>
      <c r="D761" s="14"/>
      <c r="E761" s="15"/>
      <c r="F761" s="14"/>
      <c r="G761" s="111">
        <f>SUM(G764)</f>
        <v>0</v>
      </c>
    </row>
    <row r="762" spans="1:7" ht="17.25" customHeight="1">
      <c r="A762" s="202"/>
      <c r="B762" s="95" t="s">
        <v>291</v>
      </c>
      <c r="C762" s="14"/>
      <c r="D762" s="14"/>
      <c r="E762" s="15"/>
      <c r="F762" s="14"/>
      <c r="G762" s="120">
        <f>(G761/G760)*100</f>
        <v>0</v>
      </c>
    </row>
    <row r="763" spans="1:7" ht="17.25" customHeight="1">
      <c r="A763" s="202"/>
      <c r="B763" s="151" t="s">
        <v>446</v>
      </c>
      <c r="C763" s="38" t="s">
        <v>31</v>
      </c>
      <c r="D763" s="38" t="s">
        <v>158</v>
      </c>
      <c r="E763" s="39" t="s">
        <v>91</v>
      </c>
      <c r="F763" s="38" t="s">
        <v>447</v>
      </c>
      <c r="G763" s="152">
        <v>65</v>
      </c>
    </row>
    <row r="764" spans="1:7" ht="17.25" customHeight="1">
      <c r="A764" s="202"/>
      <c r="B764" s="95" t="s">
        <v>762</v>
      </c>
      <c r="C764" s="14"/>
      <c r="D764" s="14"/>
      <c r="E764" s="15"/>
      <c r="F764" s="14"/>
      <c r="G764" s="96">
        <v>0</v>
      </c>
    </row>
    <row r="765" spans="1:7" ht="17.25" customHeight="1">
      <c r="A765" s="202"/>
      <c r="B765" s="95" t="s">
        <v>291</v>
      </c>
      <c r="C765" s="14"/>
      <c r="D765" s="14"/>
      <c r="E765" s="15"/>
      <c r="F765" s="14"/>
      <c r="G765" s="96">
        <f>(G764/G763)*100</f>
        <v>0</v>
      </c>
    </row>
    <row r="766" spans="1:7" ht="78.75" customHeight="1">
      <c r="A766" s="201" t="s">
        <v>536</v>
      </c>
      <c r="B766" s="153" t="s">
        <v>539</v>
      </c>
      <c r="C766" s="34" t="s">
        <v>31</v>
      </c>
      <c r="D766" s="34" t="s">
        <v>158</v>
      </c>
      <c r="E766" s="30"/>
      <c r="F766" s="34"/>
      <c r="G766" s="110">
        <f>SUM(G769,G775)</f>
        <v>250</v>
      </c>
    </row>
    <row r="767" spans="1:7" ht="17.25" customHeight="1">
      <c r="A767" s="202"/>
      <c r="B767" s="95" t="s">
        <v>762</v>
      </c>
      <c r="C767" s="14"/>
      <c r="D767" s="14"/>
      <c r="E767" s="15"/>
      <c r="F767" s="14"/>
      <c r="G767" s="111">
        <f>SUM(G770,G776)</f>
        <v>250</v>
      </c>
    </row>
    <row r="768" spans="1:7" ht="17.25" customHeight="1">
      <c r="A768" s="202"/>
      <c r="B768" s="95" t="s">
        <v>291</v>
      </c>
      <c r="C768" s="14"/>
      <c r="D768" s="14"/>
      <c r="E768" s="15"/>
      <c r="F768" s="14"/>
      <c r="G768" s="96">
        <f>(G767/G766)*100</f>
        <v>100</v>
      </c>
    </row>
    <row r="769" spans="1:7" ht="78.75" customHeight="1">
      <c r="A769" s="202"/>
      <c r="B769" s="164" t="s">
        <v>538</v>
      </c>
      <c r="C769" s="34" t="s">
        <v>31</v>
      </c>
      <c r="D769" s="34" t="s">
        <v>158</v>
      </c>
      <c r="E769" s="30" t="s">
        <v>521</v>
      </c>
      <c r="F769" s="34"/>
      <c r="G769" s="110">
        <f>SUM(G772)</f>
        <v>100</v>
      </c>
    </row>
    <row r="770" spans="1:7" ht="17.25" customHeight="1">
      <c r="A770" s="202"/>
      <c r="B770" s="155" t="s">
        <v>762</v>
      </c>
      <c r="C770" s="14"/>
      <c r="D770" s="14"/>
      <c r="E770" s="15"/>
      <c r="F770" s="14"/>
      <c r="G770" s="111">
        <f>SUM(G773)</f>
        <v>100</v>
      </c>
    </row>
    <row r="771" spans="1:7" ht="17.25" customHeight="1">
      <c r="A771" s="202"/>
      <c r="B771" s="155" t="s">
        <v>291</v>
      </c>
      <c r="C771" s="14"/>
      <c r="D771" s="14"/>
      <c r="E771" s="15"/>
      <c r="F771" s="14"/>
      <c r="G771" s="96">
        <f>(G770/G769)*100</f>
        <v>100</v>
      </c>
    </row>
    <row r="772" spans="1:7" ht="17.25" customHeight="1">
      <c r="A772" s="202"/>
      <c r="B772" s="151" t="s">
        <v>526</v>
      </c>
      <c r="C772" s="38" t="s">
        <v>31</v>
      </c>
      <c r="D772" s="38" t="s">
        <v>158</v>
      </c>
      <c r="E772" s="39" t="s">
        <v>521</v>
      </c>
      <c r="F772" s="38" t="s">
        <v>447</v>
      </c>
      <c r="G772" s="152">
        <v>100</v>
      </c>
    </row>
    <row r="773" spans="1:7" ht="17.25" customHeight="1">
      <c r="A773" s="202"/>
      <c r="B773" s="155" t="s">
        <v>762</v>
      </c>
      <c r="C773" s="14"/>
      <c r="D773" s="14"/>
      <c r="E773" s="15"/>
      <c r="F773" s="14"/>
      <c r="G773" s="96">
        <v>100</v>
      </c>
    </row>
    <row r="774" spans="1:7" ht="17.25" customHeight="1">
      <c r="A774" s="202"/>
      <c r="B774" s="165" t="s">
        <v>291</v>
      </c>
      <c r="C774" s="12"/>
      <c r="D774" s="12"/>
      <c r="E774" s="13"/>
      <c r="F774" s="12"/>
      <c r="G774" s="102">
        <v>100</v>
      </c>
    </row>
    <row r="775" spans="1:7" ht="50.25" customHeight="1">
      <c r="A775" s="202"/>
      <c r="B775" s="155" t="s">
        <v>537</v>
      </c>
      <c r="C775" s="14" t="s">
        <v>31</v>
      </c>
      <c r="D775" s="14" t="s">
        <v>158</v>
      </c>
      <c r="E775" s="15" t="s">
        <v>521</v>
      </c>
      <c r="F775" s="14"/>
      <c r="G775" s="111">
        <f>SUM(G778)</f>
        <v>150</v>
      </c>
    </row>
    <row r="776" spans="1:7" ht="17.25" customHeight="1">
      <c r="A776" s="202"/>
      <c r="B776" s="155" t="s">
        <v>762</v>
      </c>
      <c r="C776" s="14"/>
      <c r="D776" s="14"/>
      <c r="E776" s="15"/>
      <c r="F776" s="14"/>
      <c r="G776" s="111">
        <f>SUM(G779)</f>
        <v>150</v>
      </c>
    </row>
    <row r="777" spans="1:7" ht="17.25" customHeight="1">
      <c r="A777" s="202"/>
      <c r="B777" s="156" t="s">
        <v>291</v>
      </c>
      <c r="C777" s="19"/>
      <c r="D777" s="19"/>
      <c r="E777" s="18"/>
      <c r="F777" s="19"/>
      <c r="G777" s="120">
        <f>(G776/G775)*100</f>
        <v>100</v>
      </c>
    </row>
    <row r="778" spans="1:7" ht="17.25" customHeight="1">
      <c r="A778" s="202"/>
      <c r="B778" s="95" t="s">
        <v>526</v>
      </c>
      <c r="C778" s="14" t="s">
        <v>31</v>
      </c>
      <c r="D778" s="14" t="s">
        <v>158</v>
      </c>
      <c r="E778" s="15" t="s">
        <v>521</v>
      </c>
      <c r="F778" s="14" t="s">
        <v>447</v>
      </c>
      <c r="G778" s="96">
        <v>150</v>
      </c>
    </row>
    <row r="779" spans="1:7" ht="17.25" customHeight="1">
      <c r="A779" s="202"/>
      <c r="B779" s="95" t="s">
        <v>762</v>
      </c>
      <c r="C779" s="14"/>
      <c r="D779" s="14"/>
      <c r="E779" s="15"/>
      <c r="F779" s="14"/>
      <c r="G779" s="96">
        <v>150</v>
      </c>
    </row>
    <row r="780" spans="1:7" ht="17.25" customHeight="1">
      <c r="A780" s="100"/>
      <c r="B780" s="127" t="s">
        <v>291</v>
      </c>
      <c r="C780" s="12"/>
      <c r="D780" s="12"/>
      <c r="E780" s="13"/>
      <c r="F780" s="12"/>
      <c r="G780" s="102">
        <f>(G779/G778)*100</f>
        <v>100</v>
      </c>
    </row>
    <row r="781" spans="1:7" ht="126" customHeight="1">
      <c r="A781" s="202" t="s">
        <v>540</v>
      </c>
      <c r="B781" s="95" t="s">
        <v>698</v>
      </c>
      <c r="C781" s="14" t="s">
        <v>31</v>
      </c>
      <c r="D781" s="14" t="s">
        <v>158</v>
      </c>
      <c r="E781" s="15" t="s">
        <v>478</v>
      </c>
      <c r="F781" s="14"/>
      <c r="G781" s="111">
        <f>SUM(G784)</f>
        <v>35</v>
      </c>
    </row>
    <row r="782" spans="1:7" ht="17.25" customHeight="1">
      <c r="A782" s="202"/>
      <c r="B782" s="95" t="s">
        <v>762</v>
      </c>
      <c r="C782" s="14"/>
      <c r="D782" s="14"/>
      <c r="E782" s="15"/>
      <c r="F782" s="14"/>
      <c r="G782" s="111">
        <f>SUM(G785)</f>
        <v>14</v>
      </c>
    </row>
    <row r="783" spans="1:7" ht="17.25" customHeight="1">
      <c r="A783" s="202"/>
      <c r="B783" s="95" t="s">
        <v>291</v>
      </c>
      <c r="C783" s="14"/>
      <c r="D783" s="14"/>
      <c r="E783" s="15"/>
      <c r="F783" s="14"/>
      <c r="G783" s="96">
        <f>(G782/G781)*100</f>
        <v>40</v>
      </c>
    </row>
    <row r="784" spans="1:7" ht="65.25" customHeight="1">
      <c r="A784" s="202"/>
      <c r="B784" s="151" t="s">
        <v>633</v>
      </c>
      <c r="C784" s="38" t="s">
        <v>31</v>
      </c>
      <c r="D784" s="38" t="s">
        <v>158</v>
      </c>
      <c r="E784" s="39" t="s">
        <v>478</v>
      </c>
      <c r="F784" s="38" t="s">
        <v>541</v>
      </c>
      <c r="G784" s="152">
        <v>35</v>
      </c>
    </row>
    <row r="785" spans="1:7" ht="17.25" customHeight="1">
      <c r="A785" s="202"/>
      <c r="B785" s="95" t="s">
        <v>762</v>
      </c>
      <c r="C785" s="14"/>
      <c r="D785" s="14"/>
      <c r="E785" s="15"/>
      <c r="F785" s="14"/>
      <c r="G785" s="96">
        <v>14</v>
      </c>
    </row>
    <row r="786" spans="1:7" ht="17.25" customHeight="1">
      <c r="A786" s="202"/>
      <c r="B786" s="95" t="s">
        <v>291</v>
      </c>
      <c r="C786" s="14"/>
      <c r="D786" s="14"/>
      <c r="E786" s="15"/>
      <c r="F786" s="14"/>
      <c r="G786" s="96">
        <f>(G785/G784)*100</f>
        <v>40</v>
      </c>
    </row>
    <row r="787" spans="1:7" ht="50.25" customHeight="1">
      <c r="A787" s="201" t="s">
        <v>542</v>
      </c>
      <c r="B787" s="153" t="s">
        <v>544</v>
      </c>
      <c r="C787" s="34" t="s">
        <v>31</v>
      </c>
      <c r="D787" s="34" t="s">
        <v>158</v>
      </c>
      <c r="E787" s="30" t="s">
        <v>543</v>
      </c>
      <c r="F787" s="34"/>
      <c r="G787" s="110">
        <f>SUM(G790)</f>
        <v>1100</v>
      </c>
    </row>
    <row r="788" spans="1:7" ht="17.25" customHeight="1">
      <c r="A788" s="202"/>
      <c r="B788" s="95" t="s">
        <v>762</v>
      </c>
      <c r="C788" s="14"/>
      <c r="D788" s="14"/>
      <c r="E788" s="15"/>
      <c r="F788" s="14"/>
      <c r="G788" s="111">
        <f>SUM(G791)</f>
        <v>1100</v>
      </c>
    </row>
    <row r="789" spans="1:7" ht="17.25" customHeight="1">
      <c r="A789" s="202"/>
      <c r="B789" s="95" t="s">
        <v>291</v>
      </c>
      <c r="C789" s="14"/>
      <c r="D789" s="14"/>
      <c r="E789" s="15"/>
      <c r="F789" s="14"/>
      <c r="G789" s="96">
        <f>(G788/G787)*100</f>
        <v>100</v>
      </c>
    </row>
    <row r="790" spans="1:7" ht="17.25" customHeight="1">
      <c r="A790" s="202"/>
      <c r="B790" s="151" t="s">
        <v>453</v>
      </c>
      <c r="C790" s="38" t="s">
        <v>31</v>
      </c>
      <c r="D790" s="38" t="s">
        <v>158</v>
      </c>
      <c r="E790" s="39" t="s">
        <v>543</v>
      </c>
      <c r="F790" s="38" t="s">
        <v>447</v>
      </c>
      <c r="G790" s="152">
        <v>1100</v>
      </c>
    </row>
    <row r="791" spans="1:7" ht="17.25" customHeight="1">
      <c r="A791" s="202"/>
      <c r="B791" s="95" t="s">
        <v>762</v>
      </c>
      <c r="C791" s="14"/>
      <c r="D791" s="14"/>
      <c r="E791" s="15"/>
      <c r="F791" s="14"/>
      <c r="G791" s="96">
        <v>1100</v>
      </c>
    </row>
    <row r="792" spans="1:7" ht="17.25" customHeight="1">
      <c r="A792" s="100"/>
      <c r="B792" s="127" t="s">
        <v>291</v>
      </c>
      <c r="C792" s="12"/>
      <c r="D792" s="12"/>
      <c r="E792" s="13"/>
      <c r="F792" s="12"/>
      <c r="G792" s="102">
        <f>(G791/G790)*100</f>
        <v>100</v>
      </c>
    </row>
    <row r="793" spans="1:7" ht="46.5" customHeight="1">
      <c r="A793" s="202" t="s">
        <v>545</v>
      </c>
      <c r="B793" s="95" t="s">
        <v>547</v>
      </c>
      <c r="C793" s="14" t="s">
        <v>31</v>
      </c>
      <c r="D793" s="14" t="s">
        <v>158</v>
      </c>
      <c r="E793" s="15" t="s">
        <v>546</v>
      </c>
      <c r="F793" s="14"/>
      <c r="G793" s="110">
        <f>SUM(G796)</f>
        <v>500</v>
      </c>
    </row>
    <row r="794" spans="1:7" ht="17.25" customHeight="1">
      <c r="A794" s="202"/>
      <c r="B794" s="95" t="s">
        <v>762</v>
      </c>
      <c r="C794" s="14"/>
      <c r="D794" s="14"/>
      <c r="E794" s="15"/>
      <c r="F794" s="14"/>
      <c r="G794" s="111">
        <f>SUM(G797)</f>
        <v>500</v>
      </c>
    </row>
    <row r="795" spans="1:7" ht="17.25" customHeight="1">
      <c r="A795" s="202"/>
      <c r="B795" s="95" t="s">
        <v>291</v>
      </c>
      <c r="C795" s="14"/>
      <c r="D795" s="14"/>
      <c r="E795" s="15"/>
      <c r="F795" s="14"/>
      <c r="G795" s="96">
        <f>(G794/G793)*100</f>
        <v>100</v>
      </c>
    </row>
    <row r="796" spans="1:7" ht="17.25" customHeight="1">
      <c r="A796" s="202"/>
      <c r="B796" s="151" t="s">
        <v>453</v>
      </c>
      <c r="C796" s="38" t="s">
        <v>31</v>
      </c>
      <c r="D796" s="38" t="s">
        <v>158</v>
      </c>
      <c r="E796" s="39" t="s">
        <v>546</v>
      </c>
      <c r="F796" s="38" t="s">
        <v>447</v>
      </c>
      <c r="G796" s="152">
        <v>500</v>
      </c>
    </row>
    <row r="797" spans="1:7" ht="17.25" customHeight="1">
      <c r="A797" s="202"/>
      <c r="B797" s="155" t="s">
        <v>762</v>
      </c>
      <c r="C797" s="14"/>
      <c r="D797" s="14"/>
      <c r="E797" s="15"/>
      <c r="F797" s="14"/>
      <c r="G797" s="96">
        <v>500</v>
      </c>
    </row>
    <row r="798" spans="1:7" ht="17.25" customHeight="1">
      <c r="A798" s="202"/>
      <c r="B798" s="95" t="s">
        <v>291</v>
      </c>
      <c r="C798" s="14"/>
      <c r="D798" s="14"/>
      <c r="E798" s="15"/>
      <c r="F798" s="14"/>
      <c r="G798" s="102">
        <f>(G797/G796)*100</f>
        <v>100</v>
      </c>
    </row>
    <row r="799" spans="1:7" ht="17.25" customHeight="1">
      <c r="A799" s="199" t="s">
        <v>92</v>
      </c>
      <c r="B799" s="43" t="s">
        <v>384</v>
      </c>
      <c r="C799" s="42" t="s">
        <v>31</v>
      </c>
      <c r="D799" s="42" t="s">
        <v>158</v>
      </c>
      <c r="E799" s="16"/>
      <c r="F799" s="16"/>
      <c r="G799" s="104">
        <f>SUM(G802,G808,G814)</f>
        <v>16290</v>
      </c>
    </row>
    <row r="800" spans="1:7" ht="17.25" customHeight="1">
      <c r="A800" s="200"/>
      <c r="B800" s="32" t="s">
        <v>762</v>
      </c>
      <c r="C800" s="21"/>
      <c r="D800" s="21"/>
      <c r="E800" s="22"/>
      <c r="F800" s="22"/>
      <c r="G800" s="107">
        <f>SUM(G803,G809,G815)</f>
        <v>12039</v>
      </c>
    </row>
    <row r="801" spans="1:7" ht="17.25" customHeight="1">
      <c r="A801" s="99"/>
      <c r="B801" s="31" t="s">
        <v>291</v>
      </c>
      <c r="C801" s="20"/>
      <c r="D801" s="20"/>
      <c r="E801" s="17"/>
      <c r="F801" s="17"/>
      <c r="G801" s="132">
        <f>(G800/G799)*100</f>
        <v>73.90423572744015</v>
      </c>
    </row>
    <row r="802" spans="1:7" ht="30">
      <c r="A802" s="202" t="s">
        <v>198</v>
      </c>
      <c r="B802" s="24" t="s">
        <v>363</v>
      </c>
      <c r="C802" s="14" t="s">
        <v>31</v>
      </c>
      <c r="D802" s="14" t="s">
        <v>158</v>
      </c>
      <c r="E802" s="15" t="s">
        <v>94</v>
      </c>
      <c r="F802" s="15"/>
      <c r="G802" s="110">
        <f>SUM(G805)</f>
        <v>14869</v>
      </c>
    </row>
    <row r="803" spans="1:7" ht="17.25" customHeight="1">
      <c r="A803" s="202"/>
      <c r="B803" s="24" t="s">
        <v>762</v>
      </c>
      <c r="C803" s="14"/>
      <c r="D803" s="14"/>
      <c r="E803" s="15"/>
      <c r="F803" s="15"/>
      <c r="G803" s="111">
        <f>SUM(G806)</f>
        <v>11614</v>
      </c>
    </row>
    <row r="804" spans="1:7" ht="17.25" customHeight="1">
      <c r="A804" s="202"/>
      <c r="B804" s="62" t="s">
        <v>291</v>
      </c>
      <c r="C804" s="48"/>
      <c r="D804" s="48"/>
      <c r="E804" s="49"/>
      <c r="F804" s="49"/>
      <c r="G804" s="120">
        <f>(G803/G802)*100</f>
        <v>78.10881700181585</v>
      </c>
    </row>
    <row r="805" spans="1:7" ht="66" customHeight="1">
      <c r="A805" s="202"/>
      <c r="B805" s="37" t="s">
        <v>630</v>
      </c>
      <c r="C805" s="26" t="s">
        <v>31</v>
      </c>
      <c r="D805" s="26" t="s">
        <v>158</v>
      </c>
      <c r="E805" s="27" t="s">
        <v>93</v>
      </c>
      <c r="F805" s="27">
        <v>611</v>
      </c>
      <c r="G805" s="28">
        <v>14869</v>
      </c>
    </row>
    <row r="806" spans="1:7" ht="17.25" customHeight="1">
      <c r="A806" s="202"/>
      <c r="B806" s="2" t="s">
        <v>762</v>
      </c>
      <c r="C806" s="14"/>
      <c r="D806" s="14"/>
      <c r="E806" s="15"/>
      <c r="F806" s="15"/>
      <c r="G806" s="8">
        <v>11614</v>
      </c>
    </row>
    <row r="807" spans="1:7" ht="17.25" customHeight="1">
      <c r="A807" s="100"/>
      <c r="B807" s="3" t="s">
        <v>291</v>
      </c>
      <c r="C807" s="12"/>
      <c r="D807" s="12"/>
      <c r="E807" s="13"/>
      <c r="F807" s="13"/>
      <c r="G807" s="120">
        <f>(G806/G805)*100</f>
        <v>78.10881700181585</v>
      </c>
    </row>
    <row r="808" spans="1:7" ht="126" customHeight="1">
      <c r="A808" s="202" t="s">
        <v>548</v>
      </c>
      <c r="B808" s="2" t="s">
        <v>698</v>
      </c>
      <c r="C808" s="14" t="s">
        <v>31</v>
      </c>
      <c r="D808" s="14" t="s">
        <v>158</v>
      </c>
      <c r="E808" s="15" t="s">
        <v>478</v>
      </c>
      <c r="F808" s="15"/>
      <c r="G808" s="110">
        <f>SUM(G811)</f>
        <v>1121</v>
      </c>
    </row>
    <row r="809" spans="1:7" ht="17.25" customHeight="1">
      <c r="A809" s="202"/>
      <c r="B809" s="2" t="s">
        <v>762</v>
      </c>
      <c r="C809" s="14"/>
      <c r="D809" s="14"/>
      <c r="E809" s="15"/>
      <c r="F809" s="15"/>
      <c r="G809" s="111">
        <f>SUM(G812)</f>
        <v>425</v>
      </c>
    </row>
    <row r="810" spans="1:7" ht="17.25" customHeight="1">
      <c r="A810" s="202"/>
      <c r="B810" s="2" t="s">
        <v>291</v>
      </c>
      <c r="C810" s="14"/>
      <c r="D810" s="14"/>
      <c r="E810" s="15"/>
      <c r="F810" s="15"/>
      <c r="G810" s="96">
        <f>(G809/G808)*100</f>
        <v>37.91257805530776</v>
      </c>
    </row>
    <row r="811" spans="1:7" ht="60.75" customHeight="1">
      <c r="A811" s="202"/>
      <c r="B811" s="37" t="s">
        <v>630</v>
      </c>
      <c r="C811" s="38" t="s">
        <v>31</v>
      </c>
      <c r="D811" s="38" t="s">
        <v>158</v>
      </c>
      <c r="E811" s="39" t="s">
        <v>478</v>
      </c>
      <c r="F811" s="39">
        <v>611</v>
      </c>
      <c r="G811" s="9">
        <v>1121</v>
      </c>
    </row>
    <row r="812" spans="1:7" ht="17.25" customHeight="1">
      <c r="A812" s="202"/>
      <c r="B812" s="2" t="s">
        <v>762</v>
      </c>
      <c r="C812" s="14"/>
      <c r="D812" s="14"/>
      <c r="E812" s="15"/>
      <c r="F812" s="15"/>
      <c r="G812" s="8">
        <v>425</v>
      </c>
    </row>
    <row r="813" spans="1:7" ht="17.25" customHeight="1">
      <c r="A813" s="100"/>
      <c r="B813" s="3" t="s">
        <v>291</v>
      </c>
      <c r="C813" s="12"/>
      <c r="D813" s="12"/>
      <c r="E813" s="13"/>
      <c r="F813" s="13"/>
      <c r="G813" s="102">
        <f>(G812/G811)*100</f>
        <v>37.91257805530776</v>
      </c>
    </row>
    <row r="814" spans="1:7" ht="17.25" customHeight="1">
      <c r="A814" s="217" t="s">
        <v>679</v>
      </c>
      <c r="B814" s="2" t="s">
        <v>680</v>
      </c>
      <c r="C814" s="38" t="s">
        <v>31</v>
      </c>
      <c r="D814" s="38" t="s">
        <v>158</v>
      </c>
      <c r="E814" s="39" t="s">
        <v>681</v>
      </c>
      <c r="F814" s="39"/>
      <c r="G814" s="110">
        <f>SUM(G817)</f>
        <v>300</v>
      </c>
    </row>
    <row r="815" spans="1:7" ht="17.25" customHeight="1">
      <c r="A815" s="217"/>
      <c r="B815" s="2" t="s">
        <v>762</v>
      </c>
      <c r="C815" s="14"/>
      <c r="D815" s="14"/>
      <c r="E815" s="15"/>
      <c r="F815" s="15"/>
      <c r="G815" s="111">
        <f>SUM(G818)</f>
        <v>0</v>
      </c>
    </row>
    <row r="816" spans="1:7" ht="17.25" customHeight="1">
      <c r="A816" s="217"/>
      <c r="B816" s="2" t="s">
        <v>291</v>
      </c>
      <c r="C816" s="14"/>
      <c r="D816" s="14"/>
      <c r="E816" s="15"/>
      <c r="F816" s="15"/>
      <c r="G816" s="96">
        <f>(G815/G814)*100</f>
        <v>0</v>
      </c>
    </row>
    <row r="817" spans="1:7" ht="17.25" customHeight="1">
      <c r="A817" s="217"/>
      <c r="B817" s="37" t="s">
        <v>682</v>
      </c>
      <c r="C817" s="38" t="s">
        <v>31</v>
      </c>
      <c r="D817" s="38" t="s">
        <v>158</v>
      </c>
      <c r="E817" s="39" t="s">
        <v>681</v>
      </c>
      <c r="F817" s="39">
        <v>612</v>
      </c>
      <c r="G817" s="9">
        <v>300</v>
      </c>
    </row>
    <row r="818" spans="1:7" ht="17.25" customHeight="1">
      <c r="A818" s="217"/>
      <c r="B818" s="2" t="s">
        <v>762</v>
      </c>
      <c r="C818" s="14"/>
      <c r="D818" s="14"/>
      <c r="E818" s="15"/>
      <c r="F818" s="15"/>
      <c r="G818" s="8">
        <v>0</v>
      </c>
    </row>
    <row r="819" spans="1:7" ht="17.25" customHeight="1">
      <c r="A819" s="217"/>
      <c r="B819" s="3" t="s">
        <v>291</v>
      </c>
      <c r="C819" s="12"/>
      <c r="D819" s="12"/>
      <c r="E819" s="13"/>
      <c r="F819" s="13"/>
      <c r="G819" s="102">
        <f>(G818/G817)*100</f>
        <v>0</v>
      </c>
    </row>
    <row r="820" spans="1:7" ht="47.25">
      <c r="A820" s="222" t="s">
        <v>95</v>
      </c>
      <c r="B820" s="32" t="s">
        <v>385</v>
      </c>
      <c r="C820" s="21" t="s">
        <v>31</v>
      </c>
      <c r="D820" s="21" t="s">
        <v>161</v>
      </c>
      <c r="E820" s="22" t="s">
        <v>96</v>
      </c>
      <c r="F820" s="22"/>
      <c r="G820" s="104">
        <f>SUM(G823,G829)</f>
        <v>8328</v>
      </c>
    </row>
    <row r="821" spans="1:7" ht="17.25" customHeight="1">
      <c r="A821" s="200"/>
      <c r="B821" s="32" t="s">
        <v>762</v>
      </c>
      <c r="C821" s="21"/>
      <c r="D821" s="21"/>
      <c r="E821" s="22"/>
      <c r="F821" s="22"/>
      <c r="G821" s="107">
        <f>SUM(G824,G830)</f>
        <v>6036</v>
      </c>
    </row>
    <row r="822" spans="1:7" ht="17.25" customHeight="1">
      <c r="A822" s="200"/>
      <c r="B822" s="32" t="s">
        <v>291</v>
      </c>
      <c r="C822" s="21"/>
      <c r="D822" s="21"/>
      <c r="E822" s="22"/>
      <c r="F822" s="22"/>
      <c r="G822" s="132">
        <f>(G821/G820)*100</f>
        <v>72.47838616714697</v>
      </c>
    </row>
    <row r="823" spans="1:7" ht="30">
      <c r="A823" s="201" t="s">
        <v>162</v>
      </c>
      <c r="B823" s="54" t="s">
        <v>363</v>
      </c>
      <c r="C823" s="34" t="s">
        <v>31</v>
      </c>
      <c r="D823" s="34" t="s">
        <v>161</v>
      </c>
      <c r="E823" s="30" t="s">
        <v>96</v>
      </c>
      <c r="F823" s="30"/>
      <c r="G823" s="110">
        <f>SUM(G826)</f>
        <v>8198</v>
      </c>
    </row>
    <row r="824" spans="1:7" ht="17.25" customHeight="1">
      <c r="A824" s="202"/>
      <c r="B824" s="24" t="s">
        <v>762</v>
      </c>
      <c r="C824" s="14"/>
      <c r="D824" s="14"/>
      <c r="E824" s="15"/>
      <c r="F824" s="15"/>
      <c r="G824" s="111">
        <f>SUM(G827)</f>
        <v>5906</v>
      </c>
    </row>
    <row r="825" spans="1:7" ht="17.25" customHeight="1">
      <c r="A825" s="202"/>
      <c r="B825" s="24" t="s">
        <v>291</v>
      </c>
      <c r="C825" s="14"/>
      <c r="D825" s="14"/>
      <c r="E825" s="15"/>
      <c r="F825" s="15"/>
      <c r="G825" s="120">
        <f>(G824/G823)*100</f>
        <v>72.04196145401318</v>
      </c>
    </row>
    <row r="826" spans="1:7" ht="66" customHeight="1">
      <c r="A826" s="200"/>
      <c r="B826" s="37" t="s">
        <v>622</v>
      </c>
      <c r="C826" s="26" t="s">
        <v>31</v>
      </c>
      <c r="D826" s="26" t="s">
        <v>161</v>
      </c>
      <c r="E826" s="27" t="s">
        <v>96</v>
      </c>
      <c r="F826" s="27">
        <v>611</v>
      </c>
      <c r="G826" s="28">
        <v>8198</v>
      </c>
    </row>
    <row r="827" spans="1:7" ht="17.25" customHeight="1">
      <c r="A827" s="200"/>
      <c r="B827" s="2" t="s">
        <v>762</v>
      </c>
      <c r="C827" s="14"/>
      <c r="D827" s="14"/>
      <c r="E827" s="15"/>
      <c r="F827" s="15"/>
      <c r="G827" s="8">
        <v>5906</v>
      </c>
    </row>
    <row r="828" spans="1:7" ht="17.25" customHeight="1">
      <c r="A828" s="99"/>
      <c r="B828" s="3" t="s">
        <v>291</v>
      </c>
      <c r="C828" s="12"/>
      <c r="D828" s="12"/>
      <c r="E828" s="13"/>
      <c r="F828" s="13"/>
      <c r="G828" s="120">
        <f>(G827/G826)*100</f>
        <v>72.04196145401318</v>
      </c>
    </row>
    <row r="829" spans="1:7" ht="50.25" customHeight="1">
      <c r="A829" s="217" t="s">
        <v>675</v>
      </c>
      <c r="B829" s="24" t="s">
        <v>676</v>
      </c>
      <c r="C829" s="26" t="s">
        <v>98</v>
      </c>
      <c r="D829" s="26" t="s">
        <v>99</v>
      </c>
      <c r="E829" s="27" t="s">
        <v>678</v>
      </c>
      <c r="F829" s="128">
        <v>612</v>
      </c>
      <c r="G829" s="110">
        <f>SUM(G832)</f>
        <v>130</v>
      </c>
    </row>
    <row r="830" spans="1:7" ht="17.25" customHeight="1">
      <c r="A830" s="223"/>
      <c r="B830" s="2" t="s">
        <v>762</v>
      </c>
      <c r="C830" s="14"/>
      <c r="D830" s="14"/>
      <c r="E830" s="15"/>
      <c r="F830" s="15"/>
      <c r="G830" s="111">
        <f>SUM(G833)</f>
        <v>130</v>
      </c>
    </row>
    <row r="831" spans="1:7" ht="17.25" customHeight="1">
      <c r="A831" s="223"/>
      <c r="B831" s="2" t="s">
        <v>291</v>
      </c>
      <c r="C831" s="14"/>
      <c r="D831" s="14"/>
      <c r="E831" s="15"/>
      <c r="F831" s="15"/>
      <c r="G831" s="96">
        <f>(G830/G829)*100</f>
        <v>100</v>
      </c>
    </row>
    <row r="832" spans="1:7" ht="17.25" customHeight="1">
      <c r="A832" s="223"/>
      <c r="B832" s="37" t="s">
        <v>677</v>
      </c>
      <c r="C832" s="38"/>
      <c r="D832" s="38"/>
      <c r="E832" s="39"/>
      <c r="F832" s="39"/>
      <c r="G832" s="220">
        <v>130</v>
      </c>
    </row>
    <row r="833" spans="1:7" ht="17.25" customHeight="1">
      <c r="A833" s="223"/>
      <c r="B833" s="2" t="s">
        <v>762</v>
      </c>
      <c r="C833" s="14"/>
      <c r="D833" s="14"/>
      <c r="E833" s="15"/>
      <c r="F833" s="15"/>
      <c r="G833" s="8">
        <v>130</v>
      </c>
    </row>
    <row r="834" spans="1:7" ht="17.25" customHeight="1">
      <c r="A834" s="223"/>
      <c r="B834" s="3" t="s">
        <v>291</v>
      </c>
      <c r="C834" s="12"/>
      <c r="D834" s="12"/>
      <c r="E834" s="13"/>
      <c r="F834" s="13"/>
      <c r="G834" s="120">
        <f>(G833/G832)*100</f>
        <v>100</v>
      </c>
    </row>
    <row r="835" spans="1:7" ht="51.75" customHeight="1">
      <c r="A835" s="225" t="s">
        <v>97</v>
      </c>
      <c r="B835" s="32" t="s">
        <v>444</v>
      </c>
      <c r="C835" s="21" t="s">
        <v>31</v>
      </c>
      <c r="D835" s="21" t="s">
        <v>154</v>
      </c>
      <c r="E835" s="22" t="s">
        <v>103</v>
      </c>
      <c r="F835" s="22"/>
      <c r="G835" s="5">
        <f>SUM(G839,G845,G863,G854,G872)</f>
        <v>3853</v>
      </c>
    </row>
    <row r="836" spans="1:7" ht="17.25" customHeight="1">
      <c r="A836" s="200"/>
      <c r="B836" s="32" t="s">
        <v>762</v>
      </c>
      <c r="C836" s="21"/>
      <c r="D836" s="21"/>
      <c r="E836" s="22"/>
      <c r="F836" s="22"/>
      <c r="G836" s="5">
        <f>SUM(G840,G846,G864,G855,G873)</f>
        <v>3050</v>
      </c>
    </row>
    <row r="837" spans="1:7" ht="17.25" customHeight="1">
      <c r="A837" s="200"/>
      <c r="B837" s="32" t="s">
        <v>291</v>
      </c>
      <c r="C837" s="21"/>
      <c r="D837" s="21"/>
      <c r="E837" s="22"/>
      <c r="F837" s="22"/>
      <c r="G837" s="103">
        <f>(G836/G835)*100</f>
        <v>79.15909680768233</v>
      </c>
    </row>
    <row r="838" spans="1:7" ht="17.25" customHeight="1">
      <c r="A838" s="200"/>
      <c r="B838" s="32" t="s">
        <v>6</v>
      </c>
      <c r="C838" s="21"/>
      <c r="D838" s="21"/>
      <c r="E838" s="22"/>
      <c r="F838" s="22"/>
      <c r="G838" s="5"/>
    </row>
    <row r="839" spans="1:7" ht="17.25" customHeight="1">
      <c r="A839" s="201" t="s">
        <v>187</v>
      </c>
      <c r="B839" s="54" t="s">
        <v>386</v>
      </c>
      <c r="C839" s="34" t="s">
        <v>31</v>
      </c>
      <c r="D839" s="34" t="s">
        <v>161</v>
      </c>
      <c r="E839" s="30" t="s">
        <v>189</v>
      </c>
      <c r="F839" s="30"/>
      <c r="G839" s="110">
        <f>SUM(G842)</f>
        <v>85</v>
      </c>
    </row>
    <row r="840" spans="1:7" ht="17.25" customHeight="1">
      <c r="A840" s="202"/>
      <c r="B840" s="24" t="s">
        <v>762</v>
      </c>
      <c r="C840" s="14"/>
      <c r="D840" s="14"/>
      <c r="E840" s="15"/>
      <c r="F840" s="15"/>
      <c r="G840" s="111">
        <f>SUM(G843)</f>
        <v>0</v>
      </c>
    </row>
    <row r="841" spans="1:7" ht="17.25" customHeight="1">
      <c r="A841" s="202"/>
      <c r="B841" s="24" t="s">
        <v>291</v>
      </c>
      <c r="C841" s="14"/>
      <c r="D841" s="14"/>
      <c r="E841" s="15"/>
      <c r="F841" s="15"/>
      <c r="G841" s="120">
        <f>(G840/G839)*100</f>
        <v>0</v>
      </c>
    </row>
    <row r="842" spans="1:7" ht="33" customHeight="1">
      <c r="A842" s="200"/>
      <c r="B842" s="37" t="s">
        <v>555</v>
      </c>
      <c r="C842" s="26" t="s">
        <v>98</v>
      </c>
      <c r="D842" s="26" t="s">
        <v>99</v>
      </c>
      <c r="E842" s="27" t="s">
        <v>189</v>
      </c>
      <c r="F842" s="128" t="s">
        <v>100</v>
      </c>
      <c r="G842" s="28">
        <v>85</v>
      </c>
    </row>
    <row r="843" spans="1:7" ht="17.25" customHeight="1">
      <c r="A843" s="200"/>
      <c r="B843" s="2" t="s">
        <v>762</v>
      </c>
      <c r="C843" s="14"/>
      <c r="D843" s="14"/>
      <c r="E843" s="15"/>
      <c r="F843" s="64"/>
      <c r="G843" s="8">
        <v>0</v>
      </c>
    </row>
    <row r="844" spans="1:7" ht="17.25" customHeight="1">
      <c r="A844" s="99"/>
      <c r="B844" s="3" t="s">
        <v>291</v>
      </c>
      <c r="C844" s="12"/>
      <c r="D844" s="12"/>
      <c r="E844" s="13"/>
      <c r="F844" s="73"/>
      <c r="G844" s="120">
        <f>(G843/G842)*100</f>
        <v>0</v>
      </c>
    </row>
    <row r="845" spans="1:7" ht="30">
      <c r="A845" s="283" t="s">
        <v>188</v>
      </c>
      <c r="B845" s="33" t="s">
        <v>388</v>
      </c>
      <c r="C845" s="34" t="s">
        <v>31</v>
      </c>
      <c r="D845" s="34" t="s">
        <v>163</v>
      </c>
      <c r="E845" s="30" t="s">
        <v>191</v>
      </c>
      <c r="F845" s="30"/>
      <c r="G845" s="10">
        <f>SUM(G848,G851)</f>
        <v>430</v>
      </c>
    </row>
    <row r="846" spans="1:7" ht="15">
      <c r="A846" s="279"/>
      <c r="B846" s="2" t="s">
        <v>762</v>
      </c>
      <c r="C846" s="14"/>
      <c r="D846" s="14"/>
      <c r="E846" s="15"/>
      <c r="F846" s="15"/>
      <c r="G846" s="111">
        <f>SUM(G849,G852)</f>
        <v>306</v>
      </c>
    </row>
    <row r="847" spans="1:7" ht="15.75">
      <c r="A847" s="279"/>
      <c r="B847" s="2" t="s">
        <v>291</v>
      </c>
      <c r="C847" s="14"/>
      <c r="D847" s="14"/>
      <c r="E847" s="15"/>
      <c r="F847" s="15"/>
      <c r="G847" s="120">
        <f>(G846/G845)*100</f>
        <v>71.16279069767441</v>
      </c>
    </row>
    <row r="848" spans="1:7" ht="63.75" customHeight="1">
      <c r="A848" s="279"/>
      <c r="B848" s="37" t="s">
        <v>622</v>
      </c>
      <c r="C848" s="38" t="s">
        <v>31</v>
      </c>
      <c r="D848" s="38" t="s">
        <v>163</v>
      </c>
      <c r="E848" s="39" t="s">
        <v>191</v>
      </c>
      <c r="F848" s="39">
        <v>611</v>
      </c>
      <c r="G848" s="9">
        <v>415</v>
      </c>
    </row>
    <row r="849" spans="1:7" ht="17.25" customHeight="1">
      <c r="A849" s="279"/>
      <c r="B849" s="60" t="s">
        <v>762</v>
      </c>
      <c r="C849" s="14"/>
      <c r="D849" s="14"/>
      <c r="E849" s="15"/>
      <c r="F849" s="15"/>
      <c r="G849" s="8">
        <v>296</v>
      </c>
    </row>
    <row r="850" spans="1:7" ht="17.25" customHeight="1">
      <c r="A850" s="279"/>
      <c r="B850" s="60" t="s">
        <v>291</v>
      </c>
      <c r="C850" s="14"/>
      <c r="D850" s="14"/>
      <c r="E850" s="15"/>
      <c r="F850" s="15"/>
      <c r="G850" s="120">
        <f>(G849/G848)*100</f>
        <v>71.32530120481928</v>
      </c>
    </row>
    <row r="851" spans="1:7" ht="62.25" customHeight="1">
      <c r="A851" s="279"/>
      <c r="B851" s="37" t="s">
        <v>617</v>
      </c>
      <c r="C851" s="26" t="s">
        <v>31</v>
      </c>
      <c r="D851" s="26" t="s">
        <v>163</v>
      </c>
      <c r="E851" s="27" t="s">
        <v>191</v>
      </c>
      <c r="F851" s="27">
        <v>621</v>
      </c>
      <c r="G851" s="28">
        <v>15</v>
      </c>
    </row>
    <row r="852" spans="1:7" ht="17.25" customHeight="1">
      <c r="A852" s="194"/>
      <c r="B852" s="60" t="s">
        <v>762</v>
      </c>
      <c r="C852" s="14"/>
      <c r="D852" s="14"/>
      <c r="E852" s="15"/>
      <c r="F852" s="15"/>
      <c r="G852" s="8">
        <v>10</v>
      </c>
    </row>
    <row r="853" spans="1:7" ht="17.25" customHeight="1">
      <c r="A853" s="97"/>
      <c r="B853" s="126" t="s">
        <v>291</v>
      </c>
      <c r="C853" s="12"/>
      <c r="D853" s="12"/>
      <c r="E853" s="13"/>
      <c r="F853" s="13"/>
      <c r="G853" s="120">
        <f>(G852/G851)*100</f>
        <v>66.66666666666666</v>
      </c>
    </row>
    <row r="854" spans="1:7" ht="62.25" customHeight="1">
      <c r="A854" s="194" t="s">
        <v>190</v>
      </c>
      <c r="B854" s="24" t="s">
        <v>389</v>
      </c>
      <c r="C854" s="14" t="s">
        <v>31</v>
      </c>
      <c r="D854" s="14" t="s">
        <v>154</v>
      </c>
      <c r="E854" s="15" t="s">
        <v>196</v>
      </c>
      <c r="F854" s="15"/>
      <c r="G854" s="110">
        <f>SUM(G857,G860)</f>
        <v>1600</v>
      </c>
    </row>
    <row r="855" spans="1:7" ht="17.25" customHeight="1">
      <c r="A855" s="194"/>
      <c r="B855" s="24" t="s">
        <v>762</v>
      </c>
      <c r="C855" s="14"/>
      <c r="D855" s="14"/>
      <c r="E855" s="15"/>
      <c r="F855" s="15"/>
      <c r="G855" s="111">
        <f>SUM(G858,G861)</f>
        <v>1258</v>
      </c>
    </row>
    <row r="856" spans="1:7" ht="17.25" customHeight="1">
      <c r="A856" s="194"/>
      <c r="B856" s="24" t="s">
        <v>291</v>
      </c>
      <c r="C856" s="14"/>
      <c r="D856" s="14"/>
      <c r="E856" s="15"/>
      <c r="F856" s="15"/>
      <c r="G856" s="120">
        <f>(G855/G854)*100</f>
        <v>78.625</v>
      </c>
    </row>
    <row r="857" spans="1:7" ht="33.75" customHeight="1">
      <c r="A857" s="198"/>
      <c r="B857" s="25" t="s">
        <v>383</v>
      </c>
      <c r="C857" s="26" t="s">
        <v>31</v>
      </c>
      <c r="D857" s="26" t="s">
        <v>155</v>
      </c>
      <c r="E857" s="27" t="s">
        <v>196</v>
      </c>
      <c r="F857" s="27" t="s">
        <v>245</v>
      </c>
      <c r="G857" s="28">
        <v>620</v>
      </c>
    </row>
    <row r="858" spans="1:7" ht="17.25" customHeight="1">
      <c r="A858" s="198"/>
      <c r="B858" s="61" t="s">
        <v>762</v>
      </c>
      <c r="C858" s="14"/>
      <c r="D858" s="14"/>
      <c r="E858" s="15"/>
      <c r="F858" s="15"/>
      <c r="G858" s="8">
        <v>278</v>
      </c>
    </row>
    <row r="859" spans="1:7" ht="17.25" customHeight="1">
      <c r="A859" s="198"/>
      <c r="B859" s="61" t="s">
        <v>291</v>
      </c>
      <c r="C859" s="14"/>
      <c r="D859" s="14"/>
      <c r="E859" s="15"/>
      <c r="F859" s="15"/>
      <c r="G859" s="120">
        <f>(G858/G857)*100</f>
        <v>44.83870967741935</v>
      </c>
    </row>
    <row r="860" spans="1:7" ht="33" customHeight="1">
      <c r="A860" s="198"/>
      <c r="B860" s="25" t="s">
        <v>383</v>
      </c>
      <c r="C860" s="26" t="s">
        <v>31</v>
      </c>
      <c r="D860" s="26" t="s">
        <v>158</v>
      </c>
      <c r="E860" s="27" t="s">
        <v>196</v>
      </c>
      <c r="F860" s="27" t="s">
        <v>245</v>
      </c>
      <c r="G860" s="28">
        <v>980</v>
      </c>
    </row>
    <row r="861" spans="1:7" ht="17.25" customHeight="1">
      <c r="A861" s="198"/>
      <c r="B861" s="61" t="s">
        <v>762</v>
      </c>
      <c r="C861" s="14"/>
      <c r="D861" s="14"/>
      <c r="E861" s="15"/>
      <c r="F861" s="15"/>
      <c r="G861" s="8">
        <v>980</v>
      </c>
    </row>
    <row r="862" spans="1:7" ht="17.25" customHeight="1">
      <c r="A862" s="198"/>
      <c r="B862" s="61" t="s">
        <v>291</v>
      </c>
      <c r="C862" s="14"/>
      <c r="D862" s="14"/>
      <c r="E862" s="15"/>
      <c r="F862" s="15"/>
      <c r="G862" s="120">
        <f>(G861/G860)*100</f>
        <v>100</v>
      </c>
    </row>
    <row r="863" spans="1:7" ht="17.25" customHeight="1">
      <c r="A863" s="201" t="s">
        <v>192</v>
      </c>
      <c r="B863" s="33" t="s">
        <v>390</v>
      </c>
      <c r="C863" s="34" t="s">
        <v>31</v>
      </c>
      <c r="D863" s="34" t="s">
        <v>161</v>
      </c>
      <c r="E863" s="30" t="s">
        <v>103</v>
      </c>
      <c r="F863" s="30"/>
      <c r="G863" s="110">
        <f>SUM(G866,G869)</f>
        <v>1050</v>
      </c>
    </row>
    <row r="864" spans="1:7" ht="17.25" customHeight="1">
      <c r="A864" s="202"/>
      <c r="B864" s="2" t="s">
        <v>762</v>
      </c>
      <c r="C864" s="14"/>
      <c r="D864" s="14"/>
      <c r="E864" s="15"/>
      <c r="F864" s="15"/>
      <c r="G864" s="111">
        <f>SUM(G867,G870)</f>
        <v>798</v>
      </c>
    </row>
    <row r="865" spans="1:7" ht="17.25" customHeight="1">
      <c r="A865" s="202"/>
      <c r="B865" s="2" t="s">
        <v>291</v>
      </c>
      <c r="C865" s="14"/>
      <c r="D865" s="14"/>
      <c r="E865" s="15"/>
      <c r="F865" s="15"/>
      <c r="G865" s="120">
        <f>(G864/G863)*100</f>
        <v>76</v>
      </c>
    </row>
    <row r="866" spans="1:7" ht="33.75" customHeight="1">
      <c r="A866" s="129"/>
      <c r="B866" s="37" t="s">
        <v>555</v>
      </c>
      <c r="C866" s="38" t="s">
        <v>31</v>
      </c>
      <c r="D866" s="38" t="s">
        <v>161</v>
      </c>
      <c r="E866" s="39" t="s">
        <v>103</v>
      </c>
      <c r="F866" s="39">
        <v>244</v>
      </c>
      <c r="G866" s="9">
        <v>520</v>
      </c>
    </row>
    <row r="867" spans="1:7" ht="17.25" customHeight="1">
      <c r="A867" s="129"/>
      <c r="B867" s="24" t="s">
        <v>762</v>
      </c>
      <c r="C867" s="14"/>
      <c r="D867" s="14"/>
      <c r="E867" s="15"/>
      <c r="F867" s="15"/>
      <c r="G867" s="8">
        <v>268</v>
      </c>
    </row>
    <row r="868" spans="1:7" ht="17.25" customHeight="1">
      <c r="A868" s="129"/>
      <c r="B868" s="24" t="s">
        <v>291</v>
      </c>
      <c r="C868" s="14"/>
      <c r="D868" s="14"/>
      <c r="E868" s="15"/>
      <c r="F868" s="15"/>
      <c r="G868" s="96">
        <f>(G867/G866)*100</f>
        <v>51.53846153846153</v>
      </c>
    </row>
    <row r="869" spans="1:7" ht="17.25" customHeight="1">
      <c r="A869" s="129"/>
      <c r="B869" s="37" t="s">
        <v>399</v>
      </c>
      <c r="C869" s="38" t="s">
        <v>31</v>
      </c>
      <c r="D869" s="38" t="s">
        <v>161</v>
      </c>
      <c r="E869" s="39" t="s">
        <v>103</v>
      </c>
      <c r="F869" s="39">
        <v>612</v>
      </c>
      <c r="G869" s="152">
        <v>530</v>
      </c>
    </row>
    <row r="870" spans="1:7" ht="17.25" customHeight="1">
      <c r="A870" s="129"/>
      <c r="B870" s="24" t="s">
        <v>762</v>
      </c>
      <c r="C870" s="14"/>
      <c r="D870" s="14"/>
      <c r="E870" s="15"/>
      <c r="F870" s="15"/>
      <c r="G870" s="96">
        <v>530</v>
      </c>
    </row>
    <row r="871" spans="1:7" ht="17.25" customHeight="1">
      <c r="A871" s="84"/>
      <c r="B871" s="35" t="s">
        <v>291</v>
      </c>
      <c r="C871" s="12"/>
      <c r="D871" s="12"/>
      <c r="E871" s="13"/>
      <c r="F871" s="13"/>
      <c r="G871" s="102">
        <f>(G870/G869)*100</f>
        <v>100</v>
      </c>
    </row>
    <row r="872" spans="1:7" ht="32.25" customHeight="1">
      <c r="A872" s="85" t="s">
        <v>195</v>
      </c>
      <c r="B872" s="24" t="s">
        <v>443</v>
      </c>
      <c r="C872" s="14" t="s">
        <v>31</v>
      </c>
      <c r="D872" s="14" t="s">
        <v>154</v>
      </c>
      <c r="E872" s="15" t="s">
        <v>103</v>
      </c>
      <c r="F872" s="15"/>
      <c r="G872" s="111">
        <f>SUM(G875,G878,G881)</f>
        <v>688</v>
      </c>
    </row>
    <row r="873" spans="1:7" ht="17.25" customHeight="1">
      <c r="A873" s="85"/>
      <c r="B873" s="24" t="s">
        <v>762</v>
      </c>
      <c r="C873" s="14"/>
      <c r="D873" s="14"/>
      <c r="E873" s="15"/>
      <c r="F873" s="15"/>
      <c r="G873" s="111">
        <f>SUM(G876,G879,G882)</f>
        <v>688</v>
      </c>
    </row>
    <row r="874" spans="1:7" ht="17.25" customHeight="1">
      <c r="A874" s="85"/>
      <c r="B874" s="52" t="s">
        <v>291</v>
      </c>
      <c r="C874" s="19"/>
      <c r="D874" s="19"/>
      <c r="E874" s="18"/>
      <c r="F874" s="18"/>
      <c r="G874" s="120">
        <f>(G873/G872)*100</f>
        <v>100</v>
      </c>
    </row>
    <row r="875" spans="1:7" ht="17.25" customHeight="1">
      <c r="A875" s="85"/>
      <c r="B875" s="37" t="s">
        <v>722</v>
      </c>
      <c r="C875" s="14" t="s">
        <v>31</v>
      </c>
      <c r="D875" s="14" t="s">
        <v>155</v>
      </c>
      <c r="E875" s="15" t="s">
        <v>103</v>
      </c>
      <c r="F875" s="15">
        <v>612</v>
      </c>
      <c r="G875" s="8">
        <v>288</v>
      </c>
    </row>
    <row r="876" spans="1:7" ht="17.25" customHeight="1">
      <c r="A876" s="85"/>
      <c r="B876" s="113" t="s">
        <v>762</v>
      </c>
      <c r="C876" s="14"/>
      <c r="D876" s="14"/>
      <c r="E876" s="15"/>
      <c r="F876" s="15"/>
      <c r="G876" s="8">
        <v>288</v>
      </c>
    </row>
    <row r="877" spans="1:7" ht="17.25" customHeight="1">
      <c r="A877" s="85"/>
      <c r="B877" s="52" t="s">
        <v>291</v>
      </c>
      <c r="C877" s="19"/>
      <c r="D877" s="19"/>
      <c r="E877" s="18"/>
      <c r="F877" s="18"/>
      <c r="G877" s="120">
        <f>(G876/G875)*100</f>
        <v>100</v>
      </c>
    </row>
    <row r="878" spans="1:7" ht="17.25" customHeight="1">
      <c r="A878" s="85"/>
      <c r="B878" s="37" t="s">
        <v>723</v>
      </c>
      <c r="C878" s="14" t="s">
        <v>31</v>
      </c>
      <c r="D878" s="14" t="s">
        <v>155</v>
      </c>
      <c r="E878" s="15" t="s">
        <v>103</v>
      </c>
      <c r="F878" s="15">
        <v>622</v>
      </c>
      <c r="G878" s="8">
        <v>48</v>
      </c>
    </row>
    <row r="879" spans="1:7" ht="17.25" customHeight="1">
      <c r="A879" s="85"/>
      <c r="B879" s="113" t="s">
        <v>762</v>
      </c>
      <c r="C879" s="14"/>
      <c r="D879" s="14"/>
      <c r="E879" s="15"/>
      <c r="F879" s="15"/>
      <c r="G879" s="8">
        <v>48</v>
      </c>
    </row>
    <row r="880" spans="1:7" ht="17.25" customHeight="1">
      <c r="A880" s="85"/>
      <c r="B880" s="52" t="s">
        <v>291</v>
      </c>
      <c r="C880" s="19"/>
      <c r="D880" s="19"/>
      <c r="E880" s="18"/>
      <c r="F880" s="18"/>
      <c r="G880" s="120">
        <f>(G879/G878)*100</f>
        <v>100</v>
      </c>
    </row>
    <row r="881" spans="1:7" ht="17.25" customHeight="1">
      <c r="A881" s="85"/>
      <c r="B881" s="37" t="s">
        <v>722</v>
      </c>
      <c r="C881" s="14" t="s">
        <v>31</v>
      </c>
      <c r="D881" s="14" t="s">
        <v>158</v>
      </c>
      <c r="E881" s="15" t="s">
        <v>103</v>
      </c>
      <c r="F881" s="15">
        <v>612</v>
      </c>
      <c r="G881" s="8">
        <v>352</v>
      </c>
    </row>
    <row r="882" spans="1:7" ht="17.25" customHeight="1">
      <c r="A882" s="85"/>
      <c r="B882" s="113" t="s">
        <v>762</v>
      </c>
      <c r="C882" s="14"/>
      <c r="D882" s="14"/>
      <c r="E882" s="15"/>
      <c r="F882" s="15"/>
      <c r="G882" s="8">
        <v>352</v>
      </c>
    </row>
    <row r="883" spans="1:7" ht="17.25" customHeight="1">
      <c r="A883" s="85"/>
      <c r="B883" s="2" t="s">
        <v>291</v>
      </c>
      <c r="C883" s="14"/>
      <c r="D883" s="14"/>
      <c r="E883" s="15"/>
      <c r="F883" s="15"/>
      <c r="G883" s="96">
        <f>(G882/G881)*100</f>
        <v>100</v>
      </c>
    </row>
    <row r="884" spans="1:7" ht="49.5" customHeight="1">
      <c r="A884" s="199" t="s">
        <v>101</v>
      </c>
      <c r="B884" s="43" t="s">
        <v>391</v>
      </c>
      <c r="C884" s="42" t="s">
        <v>31</v>
      </c>
      <c r="D884" s="42" t="s">
        <v>154</v>
      </c>
      <c r="E884" s="16" t="s">
        <v>193</v>
      </c>
      <c r="F884" s="16"/>
      <c r="G884" s="104">
        <f>SUM(G887,G890)</f>
        <v>1856</v>
      </c>
    </row>
    <row r="885" spans="1:7" ht="17.25" customHeight="1">
      <c r="A885" s="200"/>
      <c r="B885" s="71" t="s">
        <v>762</v>
      </c>
      <c r="C885" s="21"/>
      <c r="D885" s="21"/>
      <c r="E885" s="22"/>
      <c r="F885" s="22"/>
      <c r="G885" s="107">
        <f>SUM(G888,G891)</f>
        <v>1702</v>
      </c>
    </row>
    <row r="886" spans="1:7" ht="17.25" customHeight="1">
      <c r="A886" s="200"/>
      <c r="B886" s="32" t="s">
        <v>291</v>
      </c>
      <c r="C886" s="21"/>
      <c r="D886" s="21"/>
      <c r="E886" s="22"/>
      <c r="F886" s="22"/>
      <c r="G886" s="132">
        <f>(G885/G884)*100</f>
        <v>91.70258620689656</v>
      </c>
    </row>
    <row r="887" spans="1:7" ht="32.25" customHeight="1">
      <c r="A887" s="200"/>
      <c r="B887" s="36" t="s">
        <v>383</v>
      </c>
      <c r="C887" s="26" t="s">
        <v>31</v>
      </c>
      <c r="D887" s="26" t="s">
        <v>155</v>
      </c>
      <c r="E887" s="27" t="s">
        <v>193</v>
      </c>
      <c r="F887" s="27" t="s">
        <v>102</v>
      </c>
      <c r="G887" s="28">
        <v>947</v>
      </c>
    </row>
    <row r="888" spans="1:7" ht="17.25" customHeight="1">
      <c r="A888" s="200"/>
      <c r="B888" s="61" t="s">
        <v>762</v>
      </c>
      <c r="C888" s="14"/>
      <c r="D888" s="14"/>
      <c r="E888" s="15"/>
      <c r="F888" s="15"/>
      <c r="G888" s="8">
        <v>924</v>
      </c>
    </row>
    <row r="889" spans="1:7" ht="17.25" customHeight="1">
      <c r="A889" s="200"/>
      <c r="B889" s="61" t="s">
        <v>291</v>
      </c>
      <c r="C889" s="14"/>
      <c r="D889" s="14"/>
      <c r="E889" s="15"/>
      <c r="F889" s="15"/>
      <c r="G889" s="120">
        <f>(G888/G887)*100</f>
        <v>97.571277719113</v>
      </c>
    </row>
    <row r="890" spans="1:7" ht="29.25" customHeight="1">
      <c r="A890" s="200"/>
      <c r="B890" s="36" t="s">
        <v>383</v>
      </c>
      <c r="C890" s="26" t="s">
        <v>31</v>
      </c>
      <c r="D890" s="26" t="s">
        <v>158</v>
      </c>
      <c r="E890" s="27" t="s">
        <v>193</v>
      </c>
      <c r="F890" s="27" t="s">
        <v>102</v>
      </c>
      <c r="G890" s="28">
        <v>909</v>
      </c>
    </row>
    <row r="891" spans="1:7" ht="17.25" customHeight="1">
      <c r="A891" s="200"/>
      <c r="B891" s="61" t="s">
        <v>762</v>
      </c>
      <c r="C891" s="14"/>
      <c r="D891" s="14"/>
      <c r="E891" s="15"/>
      <c r="F891" s="15"/>
      <c r="G891" s="8">
        <v>778</v>
      </c>
    </row>
    <row r="892" spans="1:7" ht="17.25" customHeight="1">
      <c r="A892" s="200"/>
      <c r="B892" s="61" t="s">
        <v>291</v>
      </c>
      <c r="C892" s="14"/>
      <c r="D892" s="14"/>
      <c r="E892" s="15"/>
      <c r="F892" s="15"/>
      <c r="G892" s="120">
        <f>(G891/G890)*100</f>
        <v>85.5885588558856</v>
      </c>
    </row>
    <row r="893" spans="1:7" ht="66" customHeight="1">
      <c r="A893" s="199" t="s">
        <v>194</v>
      </c>
      <c r="B893" s="41" t="s">
        <v>392</v>
      </c>
      <c r="C893" s="42" t="s">
        <v>31</v>
      </c>
      <c r="D893" s="42" t="s">
        <v>155</v>
      </c>
      <c r="E893" s="16" t="s">
        <v>86</v>
      </c>
      <c r="F893" s="16"/>
      <c r="G893" s="245">
        <f>SUM(G896)</f>
        <v>11000</v>
      </c>
    </row>
    <row r="894" spans="1:7" ht="17.25" customHeight="1">
      <c r="A894" s="200"/>
      <c r="B894" s="71" t="s">
        <v>762</v>
      </c>
      <c r="C894" s="21"/>
      <c r="D894" s="21"/>
      <c r="E894" s="22"/>
      <c r="F894" s="22"/>
      <c r="G894" s="246">
        <f>SUM(G897)</f>
        <v>1207</v>
      </c>
    </row>
    <row r="895" spans="1:7" ht="17.25" customHeight="1">
      <c r="A895" s="200"/>
      <c r="B895" s="71" t="s">
        <v>291</v>
      </c>
      <c r="C895" s="21"/>
      <c r="D895" s="21"/>
      <c r="E895" s="22"/>
      <c r="F895" s="22"/>
      <c r="G895" s="247">
        <f>(G894/G893)*100</f>
        <v>10.972727272727273</v>
      </c>
    </row>
    <row r="896" spans="1:7" ht="64.5" customHeight="1">
      <c r="A896" s="200"/>
      <c r="B896" s="37" t="s">
        <v>622</v>
      </c>
      <c r="C896" s="26" t="s">
        <v>31</v>
      </c>
      <c r="D896" s="26" t="s">
        <v>155</v>
      </c>
      <c r="E896" s="27" t="s">
        <v>86</v>
      </c>
      <c r="F896" s="27">
        <v>611</v>
      </c>
      <c r="G896" s="248">
        <v>11000</v>
      </c>
    </row>
    <row r="897" spans="1:7" ht="17.25" customHeight="1">
      <c r="A897" s="200"/>
      <c r="B897" s="24" t="s">
        <v>762</v>
      </c>
      <c r="C897" s="14"/>
      <c r="D897" s="14"/>
      <c r="E897" s="15"/>
      <c r="F897" s="15"/>
      <c r="G897" s="243">
        <v>1207</v>
      </c>
    </row>
    <row r="898" spans="1:7" ht="17.25" customHeight="1">
      <c r="A898" s="200"/>
      <c r="B898" s="24" t="s">
        <v>291</v>
      </c>
      <c r="C898" s="14"/>
      <c r="D898" s="14"/>
      <c r="E898" s="15"/>
      <c r="F898" s="15"/>
      <c r="G898" s="249">
        <f>(G897/G896)*100</f>
        <v>10.972727272727273</v>
      </c>
    </row>
    <row r="899" spans="1:7" ht="68.25" customHeight="1">
      <c r="A899" s="286" t="s">
        <v>247</v>
      </c>
      <c r="B899" s="41" t="s">
        <v>674</v>
      </c>
      <c r="C899" s="42" t="s">
        <v>31</v>
      </c>
      <c r="D899" s="42" t="s">
        <v>154</v>
      </c>
      <c r="E899" s="16"/>
      <c r="F899" s="16"/>
      <c r="G899" s="104">
        <f>SUM(G902,G905,G908)</f>
        <v>4466</v>
      </c>
    </row>
    <row r="900" spans="1:7" ht="17.25" customHeight="1">
      <c r="A900" s="287"/>
      <c r="B900" s="71" t="s">
        <v>762</v>
      </c>
      <c r="C900" s="21"/>
      <c r="D900" s="21"/>
      <c r="E900" s="22"/>
      <c r="F900" s="22"/>
      <c r="G900" s="107">
        <f>SUM(G903,G906,G909)</f>
        <v>4189</v>
      </c>
    </row>
    <row r="901" spans="1:7" ht="17.25" customHeight="1">
      <c r="A901" s="287"/>
      <c r="B901" s="67" t="s">
        <v>291</v>
      </c>
      <c r="C901" s="68"/>
      <c r="D901" s="68"/>
      <c r="E901" s="69"/>
      <c r="F901" s="69"/>
      <c r="G901" s="132">
        <f>(G900/G899)*100</f>
        <v>93.79758172861621</v>
      </c>
    </row>
    <row r="902" spans="1:7" ht="31.5" customHeight="1">
      <c r="A902" s="287"/>
      <c r="B902" s="24" t="s">
        <v>696</v>
      </c>
      <c r="C902" s="14" t="s">
        <v>31</v>
      </c>
      <c r="D902" s="14" t="s">
        <v>155</v>
      </c>
      <c r="E902" s="15" t="s">
        <v>86</v>
      </c>
      <c r="F902" s="15" t="s">
        <v>441</v>
      </c>
      <c r="G902" s="8">
        <v>2663</v>
      </c>
    </row>
    <row r="903" spans="1:7" ht="17.25" customHeight="1">
      <c r="A903" s="200"/>
      <c r="B903" s="2" t="s">
        <v>762</v>
      </c>
      <c r="C903" s="14"/>
      <c r="D903" s="14"/>
      <c r="E903" s="15"/>
      <c r="F903" s="15"/>
      <c r="G903" s="8">
        <v>2401</v>
      </c>
    </row>
    <row r="904" spans="1:7" ht="17.25" customHeight="1">
      <c r="A904" s="200"/>
      <c r="B904" s="3" t="s">
        <v>291</v>
      </c>
      <c r="C904" s="12"/>
      <c r="D904" s="12"/>
      <c r="E904" s="13"/>
      <c r="F904" s="13"/>
      <c r="G904" s="120">
        <f>(G903/G902)*100</f>
        <v>90.16147202403305</v>
      </c>
    </row>
    <row r="905" spans="1:7" ht="30.75" customHeight="1">
      <c r="A905" s="200"/>
      <c r="B905" s="24" t="s">
        <v>442</v>
      </c>
      <c r="C905" s="14" t="s">
        <v>31</v>
      </c>
      <c r="D905" s="14" t="s">
        <v>158</v>
      </c>
      <c r="E905" s="15" t="s">
        <v>91</v>
      </c>
      <c r="F905" s="15" t="s">
        <v>441</v>
      </c>
      <c r="G905" s="8">
        <v>1703</v>
      </c>
    </row>
    <row r="906" spans="1:7" ht="17.25" customHeight="1">
      <c r="A906" s="200"/>
      <c r="B906" s="2" t="s">
        <v>762</v>
      </c>
      <c r="C906" s="14"/>
      <c r="D906" s="14"/>
      <c r="E906" s="15"/>
      <c r="F906" s="15"/>
      <c r="G906" s="8">
        <v>1703</v>
      </c>
    </row>
    <row r="907" spans="1:7" ht="17.25" customHeight="1">
      <c r="A907" s="200"/>
      <c r="B907" s="3" t="s">
        <v>291</v>
      </c>
      <c r="C907" s="12"/>
      <c r="D907" s="12"/>
      <c r="E907" s="13"/>
      <c r="F907" s="13"/>
      <c r="G907" s="120">
        <f>(G906/G905)*100</f>
        <v>100</v>
      </c>
    </row>
    <row r="908" spans="1:7" ht="26.25" customHeight="1">
      <c r="A908" s="200"/>
      <c r="B908" s="24" t="s">
        <v>442</v>
      </c>
      <c r="C908" s="14" t="s">
        <v>31</v>
      </c>
      <c r="D908" s="14" t="s">
        <v>158</v>
      </c>
      <c r="E908" s="15" t="s">
        <v>94</v>
      </c>
      <c r="F908" s="15" t="s">
        <v>441</v>
      </c>
      <c r="G908" s="8">
        <v>100</v>
      </c>
    </row>
    <row r="909" spans="1:7" ht="17.25" customHeight="1">
      <c r="A909" s="200"/>
      <c r="B909" s="2" t="s">
        <v>762</v>
      </c>
      <c r="C909" s="14"/>
      <c r="D909" s="14"/>
      <c r="E909" s="15"/>
      <c r="F909" s="15"/>
      <c r="G909" s="8">
        <v>85</v>
      </c>
    </row>
    <row r="910" spans="1:7" ht="17.25" customHeight="1">
      <c r="A910" s="99"/>
      <c r="B910" s="3" t="s">
        <v>291</v>
      </c>
      <c r="C910" s="12"/>
      <c r="D910" s="12"/>
      <c r="E910" s="13"/>
      <c r="F910" s="13"/>
      <c r="G910" s="120">
        <f>(G909/G908)*100</f>
        <v>85</v>
      </c>
    </row>
    <row r="911" spans="1:7" ht="17.25" customHeight="1">
      <c r="A911" s="200" t="s">
        <v>484</v>
      </c>
      <c r="B911" s="32" t="s">
        <v>390</v>
      </c>
      <c r="C911" s="21" t="s">
        <v>31</v>
      </c>
      <c r="D911" s="21" t="s">
        <v>161</v>
      </c>
      <c r="E911" s="22"/>
      <c r="F911" s="22"/>
      <c r="G911" s="104">
        <f>SUM(G914)</f>
        <v>1262</v>
      </c>
    </row>
    <row r="912" spans="1:7" ht="17.25" customHeight="1">
      <c r="A912" s="200"/>
      <c r="B912" s="32" t="s">
        <v>762</v>
      </c>
      <c r="C912" s="21"/>
      <c r="D912" s="21"/>
      <c r="E912" s="22"/>
      <c r="F912" s="22"/>
      <c r="G912" s="107">
        <f>SUM(G915)</f>
        <v>660</v>
      </c>
    </row>
    <row r="913" spans="1:7" ht="17.25" customHeight="1">
      <c r="A913" s="200"/>
      <c r="B913" s="32" t="s">
        <v>291</v>
      </c>
      <c r="C913" s="21"/>
      <c r="D913" s="21"/>
      <c r="E913" s="22"/>
      <c r="F913" s="22"/>
      <c r="G913" s="103">
        <f>(G912/G911)*100</f>
        <v>52.29793977812995</v>
      </c>
    </row>
    <row r="914" spans="1:7" ht="17.25" customHeight="1">
      <c r="A914" s="200"/>
      <c r="B914" s="37" t="s">
        <v>485</v>
      </c>
      <c r="C914" s="38" t="s">
        <v>31</v>
      </c>
      <c r="D914" s="38" t="s">
        <v>161</v>
      </c>
      <c r="E914" s="39" t="s">
        <v>486</v>
      </c>
      <c r="F914" s="39"/>
      <c r="G914" s="119">
        <f>SUM(G917,G920)</f>
        <v>1262</v>
      </c>
    </row>
    <row r="915" spans="1:7" ht="17.25" customHeight="1">
      <c r="A915" s="200"/>
      <c r="B915" s="24" t="s">
        <v>762</v>
      </c>
      <c r="C915" s="14"/>
      <c r="D915" s="14"/>
      <c r="E915" s="15"/>
      <c r="F915" s="15"/>
      <c r="G915" s="111">
        <f>SUM(G918,G921)</f>
        <v>660</v>
      </c>
    </row>
    <row r="916" spans="1:7" ht="17.25" customHeight="1">
      <c r="A916" s="200"/>
      <c r="B916" s="52" t="s">
        <v>291</v>
      </c>
      <c r="C916" s="19"/>
      <c r="D916" s="19"/>
      <c r="E916" s="18"/>
      <c r="F916" s="18"/>
      <c r="G916" s="120">
        <f>(G915/G914)*100</f>
        <v>52.29793977812995</v>
      </c>
    </row>
    <row r="917" spans="1:7" ht="32.25" customHeight="1">
      <c r="A917" s="200"/>
      <c r="B917" s="37" t="s">
        <v>555</v>
      </c>
      <c r="C917" s="14" t="s">
        <v>31</v>
      </c>
      <c r="D917" s="14" t="s">
        <v>161</v>
      </c>
      <c r="E917" s="15" t="s">
        <v>486</v>
      </c>
      <c r="F917" s="15">
        <v>244</v>
      </c>
      <c r="G917" s="8">
        <v>787</v>
      </c>
    </row>
    <row r="918" spans="1:7" ht="17.25" customHeight="1">
      <c r="A918" s="200"/>
      <c r="B918" s="2" t="s">
        <v>762</v>
      </c>
      <c r="C918" s="14"/>
      <c r="D918" s="14"/>
      <c r="E918" s="15"/>
      <c r="F918" s="15"/>
      <c r="G918" s="8">
        <v>185</v>
      </c>
    </row>
    <row r="919" spans="1:7" ht="17.25" customHeight="1">
      <c r="A919" s="200"/>
      <c r="B919" s="2" t="s">
        <v>291</v>
      </c>
      <c r="C919" s="14"/>
      <c r="D919" s="14"/>
      <c r="E919" s="15"/>
      <c r="F919" s="15"/>
      <c r="G919" s="96">
        <f>(G918/G917)*100</f>
        <v>23.506988564167724</v>
      </c>
    </row>
    <row r="920" spans="1:7" ht="17.25" customHeight="1">
      <c r="A920" s="226"/>
      <c r="B920" s="37" t="s">
        <v>721</v>
      </c>
      <c r="C920" s="38" t="s">
        <v>31</v>
      </c>
      <c r="D920" s="38" t="s">
        <v>161</v>
      </c>
      <c r="E920" s="39" t="s">
        <v>486</v>
      </c>
      <c r="F920" s="39">
        <v>612</v>
      </c>
      <c r="G920" s="152">
        <v>475</v>
      </c>
    </row>
    <row r="921" spans="1:7" ht="17.25" customHeight="1">
      <c r="A921" s="226"/>
      <c r="B921" s="2" t="s">
        <v>762</v>
      </c>
      <c r="C921" s="14"/>
      <c r="D921" s="189"/>
      <c r="E921" s="15"/>
      <c r="F921" s="15"/>
      <c r="G921" s="96">
        <v>475</v>
      </c>
    </row>
    <row r="922" spans="1:7" ht="17.25" customHeight="1">
      <c r="A922" s="226"/>
      <c r="B922" s="2" t="s">
        <v>291</v>
      </c>
      <c r="C922" s="14"/>
      <c r="D922" s="189"/>
      <c r="E922" s="15"/>
      <c r="F922" s="15"/>
      <c r="G922" s="96">
        <f>(G921/G920)*100</f>
        <v>100</v>
      </c>
    </row>
    <row r="923" spans="1:7" ht="48.75" customHeight="1">
      <c r="A923" s="199" t="s">
        <v>487</v>
      </c>
      <c r="B923" s="43" t="s">
        <v>550</v>
      </c>
      <c r="C923" s="42" t="s">
        <v>31</v>
      </c>
      <c r="D923" s="187" t="s">
        <v>158</v>
      </c>
      <c r="E923" s="16"/>
      <c r="F923" s="16"/>
      <c r="G923" s="104">
        <f>SUM(G926,G932)</f>
        <v>7056</v>
      </c>
    </row>
    <row r="924" spans="1:7" ht="17.25" customHeight="1">
      <c r="A924" s="200"/>
      <c r="B924" s="32" t="s">
        <v>762</v>
      </c>
      <c r="C924" s="21"/>
      <c r="D924" s="21"/>
      <c r="E924" s="22"/>
      <c r="F924" s="22"/>
      <c r="G924" s="107">
        <f>SUM(G927,G933)</f>
        <v>3574</v>
      </c>
    </row>
    <row r="925" spans="1:7" ht="17.25" customHeight="1">
      <c r="A925" s="200"/>
      <c r="B925" s="32" t="s">
        <v>291</v>
      </c>
      <c r="C925" s="21"/>
      <c r="D925" s="21"/>
      <c r="E925" s="22"/>
      <c r="F925" s="22"/>
      <c r="G925" s="103">
        <f>(G924/G923)*100</f>
        <v>50.65192743764172</v>
      </c>
    </row>
    <row r="926" spans="1:7" ht="96.75" customHeight="1">
      <c r="A926" s="200"/>
      <c r="B926" s="54" t="s">
        <v>551</v>
      </c>
      <c r="C926" s="34" t="s">
        <v>31</v>
      </c>
      <c r="D926" s="204" t="s">
        <v>158</v>
      </c>
      <c r="E926" s="30" t="s">
        <v>549</v>
      </c>
      <c r="F926" s="30"/>
      <c r="G926" s="110">
        <f>SUM(G929)</f>
        <v>6906</v>
      </c>
    </row>
    <row r="927" spans="1:7" ht="17.25" customHeight="1">
      <c r="A927" s="200"/>
      <c r="B927" s="24" t="s">
        <v>762</v>
      </c>
      <c r="C927" s="14"/>
      <c r="D927" s="189"/>
      <c r="E927" s="15"/>
      <c r="F927" s="15"/>
      <c r="G927" s="111">
        <f>SUM(G930)</f>
        <v>3498</v>
      </c>
    </row>
    <row r="928" spans="1:7" ht="17.25" customHeight="1">
      <c r="A928" s="200"/>
      <c r="B928" s="24" t="s">
        <v>291</v>
      </c>
      <c r="C928" s="14"/>
      <c r="D928" s="189"/>
      <c r="E928" s="15"/>
      <c r="F928" s="15"/>
      <c r="G928" s="96">
        <f>(G927/G926)*100</f>
        <v>50.651607298001736</v>
      </c>
    </row>
    <row r="929" spans="1:7" ht="31.5" customHeight="1">
      <c r="A929" s="200"/>
      <c r="B929" s="37" t="s">
        <v>555</v>
      </c>
      <c r="C929" s="38" t="s">
        <v>31</v>
      </c>
      <c r="D929" s="38" t="s">
        <v>158</v>
      </c>
      <c r="E929" s="39" t="s">
        <v>549</v>
      </c>
      <c r="F929" s="39">
        <v>244</v>
      </c>
      <c r="G929" s="9">
        <v>6906</v>
      </c>
    </row>
    <row r="930" spans="1:7" ht="17.25" customHeight="1">
      <c r="A930" s="200"/>
      <c r="B930" s="24" t="s">
        <v>762</v>
      </c>
      <c r="C930" s="14"/>
      <c r="D930" s="14"/>
      <c r="E930" s="15"/>
      <c r="F930" s="15"/>
      <c r="G930" s="8">
        <v>3498</v>
      </c>
    </row>
    <row r="931" spans="1:7" ht="17.25" customHeight="1">
      <c r="A931" s="200"/>
      <c r="B931" s="35" t="s">
        <v>291</v>
      </c>
      <c r="C931" s="12"/>
      <c r="D931" s="12"/>
      <c r="E931" s="13"/>
      <c r="F931" s="13"/>
      <c r="G931" s="102">
        <f>(G930/G929)*100</f>
        <v>50.651607298001736</v>
      </c>
    </row>
    <row r="932" spans="1:7" ht="48.75" customHeight="1">
      <c r="A932" s="200"/>
      <c r="B932" s="24" t="s">
        <v>697</v>
      </c>
      <c r="C932" s="14" t="s">
        <v>31</v>
      </c>
      <c r="D932" s="14" t="s">
        <v>158</v>
      </c>
      <c r="E932" s="15" t="s">
        <v>495</v>
      </c>
      <c r="F932" s="15"/>
      <c r="G932" s="111">
        <f>SUM(G935,G938)</f>
        <v>150</v>
      </c>
    </row>
    <row r="933" spans="1:7" ht="17.25" customHeight="1">
      <c r="A933" s="200"/>
      <c r="B933" s="24" t="s">
        <v>762</v>
      </c>
      <c r="C933" s="14"/>
      <c r="D933" s="189"/>
      <c r="E933" s="15"/>
      <c r="F933" s="15"/>
      <c r="G933" s="111">
        <f>SUM(G936,G939)</f>
        <v>76</v>
      </c>
    </row>
    <row r="934" spans="1:7" ht="17.25" customHeight="1">
      <c r="A934" s="200"/>
      <c r="B934" s="52" t="s">
        <v>291</v>
      </c>
      <c r="C934" s="19"/>
      <c r="D934" s="205"/>
      <c r="E934" s="18"/>
      <c r="F934" s="18"/>
      <c r="G934" s="120">
        <f>(G933/G932)*100</f>
        <v>50.66666666666667</v>
      </c>
    </row>
    <row r="935" spans="1:7" ht="33.75" customHeight="1">
      <c r="A935" s="200"/>
      <c r="B935" s="2" t="s">
        <v>555</v>
      </c>
      <c r="C935" s="14" t="s">
        <v>31</v>
      </c>
      <c r="D935" s="189" t="s">
        <v>158</v>
      </c>
      <c r="E935" s="15" t="s">
        <v>495</v>
      </c>
      <c r="F935" s="15">
        <v>244</v>
      </c>
      <c r="G935" s="8">
        <v>23</v>
      </c>
    </row>
    <row r="936" spans="1:7" ht="17.25" customHeight="1">
      <c r="A936" s="200"/>
      <c r="B936" s="2" t="s">
        <v>762</v>
      </c>
      <c r="C936" s="14"/>
      <c r="D936" s="189"/>
      <c r="E936" s="15"/>
      <c r="F936" s="15"/>
      <c r="G936" s="8">
        <v>0</v>
      </c>
    </row>
    <row r="937" spans="1:7" ht="17.25" customHeight="1">
      <c r="A937" s="226"/>
      <c r="B937" s="24" t="s">
        <v>291</v>
      </c>
      <c r="C937" s="14"/>
      <c r="D937" s="189"/>
      <c r="E937" s="15"/>
      <c r="F937" s="15"/>
      <c r="G937" s="96">
        <f>(G936/G935)*100</f>
        <v>0</v>
      </c>
    </row>
    <row r="938" spans="1:7" ht="17.25" customHeight="1">
      <c r="A938" s="226"/>
      <c r="B938" s="37" t="s">
        <v>399</v>
      </c>
      <c r="C938" s="38" t="s">
        <v>31</v>
      </c>
      <c r="D938" s="206" t="s">
        <v>158</v>
      </c>
      <c r="E938" s="39" t="s">
        <v>495</v>
      </c>
      <c r="F938" s="39">
        <v>612</v>
      </c>
      <c r="G938" s="152">
        <v>127</v>
      </c>
    </row>
    <row r="939" spans="1:7" ht="17.25" customHeight="1">
      <c r="A939" s="226"/>
      <c r="B939" s="2" t="s">
        <v>762</v>
      </c>
      <c r="C939" s="14"/>
      <c r="D939" s="189"/>
      <c r="E939" s="15"/>
      <c r="F939" s="15"/>
      <c r="G939" s="96">
        <v>76</v>
      </c>
    </row>
    <row r="940" spans="1:7" ht="17.25" customHeight="1">
      <c r="A940" s="226"/>
      <c r="B940" s="2" t="s">
        <v>291</v>
      </c>
      <c r="C940" s="14"/>
      <c r="D940" s="189"/>
      <c r="E940" s="15"/>
      <c r="F940" s="15"/>
      <c r="G940" s="96">
        <f>(G939/G938)*100</f>
        <v>59.84251968503938</v>
      </c>
    </row>
    <row r="941" spans="1:7" ht="81" customHeight="1">
      <c r="A941" s="199" t="s">
        <v>488</v>
      </c>
      <c r="B941" s="43" t="s">
        <v>559</v>
      </c>
      <c r="C941" s="42" t="s">
        <v>31</v>
      </c>
      <c r="D941" s="187" t="s">
        <v>154</v>
      </c>
      <c r="E941" s="16"/>
      <c r="F941" s="16"/>
      <c r="G941" s="104">
        <f>SUM(G944,G953,G959)</f>
        <v>1656</v>
      </c>
    </row>
    <row r="942" spans="1:7" ht="17.25" customHeight="1">
      <c r="A942" s="200"/>
      <c r="B942" s="32" t="s">
        <v>762</v>
      </c>
      <c r="C942" s="21"/>
      <c r="D942" s="188"/>
      <c r="E942" s="22"/>
      <c r="F942" s="22"/>
      <c r="G942" s="107">
        <f>SUM(G945,G954,G960)</f>
        <v>0</v>
      </c>
    </row>
    <row r="943" spans="1:7" ht="17.25" customHeight="1">
      <c r="A943" s="200"/>
      <c r="B943" s="32" t="s">
        <v>291</v>
      </c>
      <c r="C943" s="21"/>
      <c r="D943" s="188"/>
      <c r="E943" s="22"/>
      <c r="F943" s="22"/>
      <c r="G943" s="103">
        <f>(G942/G941)*100</f>
        <v>0</v>
      </c>
    </row>
    <row r="944" spans="1:7" ht="92.25" customHeight="1">
      <c r="A944" s="200"/>
      <c r="B944" s="54" t="s">
        <v>558</v>
      </c>
      <c r="C944" s="34" t="s">
        <v>31</v>
      </c>
      <c r="D944" s="204" t="s">
        <v>552</v>
      </c>
      <c r="E944" s="30" t="s">
        <v>553</v>
      </c>
      <c r="F944" s="30"/>
      <c r="G944" s="110">
        <f>SUM(G947,G950)</f>
        <v>156</v>
      </c>
    </row>
    <row r="945" spans="1:7" ht="17.25" customHeight="1">
      <c r="A945" s="200"/>
      <c r="B945" s="24" t="s">
        <v>762</v>
      </c>
      <c r="C945" s="14"/>
      <c r="D945" s="189"/>
      <c r="E945" s="15"/>
      <c r="F945" s="15"/>
      <c r="G945" s="111">
        <f>SUM(G948,G951)</f>
        <v>0</v>
      </c>
    </row>
    <row r="946" spans="1:7" ht="17.25" customHeight="1">
      <c r="A946" s="200"/>
      <c r="B946" s="52" t="s">
        <v>291</v>
      </c>
      <c r="C946" s="19"/>
      <c r="D946" s="205"/>
      <c r="E946" s="18"/>
      <c r="F946" s="18"/>
      <c r="G946" s="120">
        <f>(G945/G944)*100</f>
        <v>0</v>
      </c>
    </row>
    <row r="947" spans="1:7" ht="30" customHeight="1">
      <c r="A947" s="200"/>
      <c r="B947" s="2" t="s">
        <v>560</v>
      </c>
      <c r="C947" s="14" t="s">
        <v>31</v>
      </c>
      <c r="D947" s="189" t="s">
        <v>155</v>
      </c>
      <c r="E947" s="15" t="s">
        <v>554</v>
      </c>
      <c r="F947" s="15">
        <v>244</v>
      </c>
      <c r="G947" s="8">
        <v>56</v>
      </c>
    </row>
    <row r="948" spans="1:7" ht="17.25" customHeight="1">
      <c r="A948" s="200"/>
      <c r="B948" s="2" t="s">
        <v>762</v>
      </c>
      <c r="C948" s="14"/>
      <c r="D948" s="189"/>
      <c r="E948" s="15"/>
      <c r="F948" s="15"/>
      <c r="G948" s="8">
        <v>0</v>
      </c>
    </row>
    <row r="949" spans="1:7" ht="17.25" customHeight="1">
      <c r="A949" s="200"/>
      <c r="B949" s="2" t="s">
        <v>291</v>
      </c>
      <c r="C949" s="14"/>
      <c r="D949" s="189"/>
      <c r="E949" s="15"/>
      <c r="F949" s="15"/>
      <c r="G949" s="96">
        <f>(G948/G947)*100</f>
        <v>0</v>
      </c>
    </row>
    <row r="950" spans="1:7" ht="33" customHeight="1">
      <c r="A950" s="200"/>
      <c r="B950" s="37" t="s">
        <v>557</v>
      </c>
      <c r="C950" s="38" t="s">
        <v>31</v>
      </c>
      <c r="D950" s="206" t="s">
        <v>158</v>
      </c>
      <c r="E950" s="39" t="s">
        <v>616</v>
      </c>
      <c r="F950" s="39">
        <v>244</v>
      </c>
      <c r="G950" s="119">
        <v>100</v>
      </c>
    </row>
    <row r="951" spans="1:7" ht="17.25" customHeight="1">
      <c r="A951" s="200"/>
      <c r="B951" s="2" t="s">
        <v>762</v>
      </c>
      <c r="C951" s="14"/>
      <c r="D951" s="189"/>
      <c r="E951" s="15"/>
      <c r="F951" s="15"/>
      <c r="G951" s="8">
        <v>0</v>
      </c>
    </row>
    <row r="952" spans="1:7" ht="17.25" customHeight="1">
      <c r="A952" s="200"/>
      <c r="B952" s="2" t="s">
        <v>291</v>
      </c>
      <c r="C952" s="14"/>
      <c r="D952" s="189"/>
      <c r="E952" s="15"/>
      <c r="F952" s="15"/>
      <c r="G952" s="96">
        <f>(G951/G950)*100</f>
        <v>0</v>
      </c>
    </row>
    <row r="953" spans="1:7" ht="81.75" customHeight="1">
      <c r="A953" s="200"/>
      <c r="B953" s="54" t="s">
        <v>556</v>
      </c>
      <c r="C953" s="34" t="s">
        <v>31</v>
      </c>
      <c r="D953" s="204" t="s">
        <v>158</v>
      </c>
      <c r="E953" s="207" t="s">
        <v>615</v>
      </c>
      <c r="F953" s="30"/>
      <c r="G953" s="110">
        <f>SUM(G956)</f>
        <v>1000</v>
      </c>
    </row>
    <row r="954" spans="1:7" ht="17.25" customHeight="1">
      <c r="A954" s="200"/>
      <c r="B954" s="24" t="s">
        <v>762</v>
      </c>
      <c r="C954" s="14"/>
      <c r="D954" s="189"/>
      <c r="E954" s="15"/>
      <c r="F954" s="15"/>
      <c r="G954" s="111">
        <f>SUM(G957)</f>
        <v>0</v>
      </c>
    </row>
    <row r="955" spans="1:7" ht="17.25" customHeight="1">
      <c r="A955" s="200"/>
      <c r="B955" s="52" t="s">
        <v>291</v>
      </c>
      <c r="C955" s="19"/>
      <c r="D955" s="205"/>
      <c r="E955" s="18"/>
      <c r="F955" s="18"/>
      <c r="G955" s="120">
        <f>(G954/G953)*100</f>
        <v>0</v>
      </c>
    </row>
    <row r="956" spans="1:7" ht="35.25" customHeight="1">
      <c r="A956" s="200"/>
      <c r="B956" s="2" t="s">
        <v>555</v>
      </c>
      <c r="C956" s="14" t="s">
        <v>31</v>
      </c>
      <c r="D956" s="189" t="s">
        <v>158</v>
      </c>
      <c r="E956" s="15" t="s">
        <v>615</v>
      </c>
      <c r="F956" s="15">
        <v>244</v>
      </c>
      <c r="G956" s="8">
        <v>1000</v>
      </c>
    </row>
    <row r="957" spans="1:7" ht="17.25" customHeight="1">
      <c r="A957" s="200"/>
      <c r="B957" s="2" t="s">
        <v>762</v>
      </c>
      <c r="C957" s="14"/>
      <c r="D957" s="189"/>
      <c r="E957" s="15"/>
      <c r="F957" s="15"/>
      <c r="G957" s="8">
        <v>0</v>
      </c>
    </row>
    <row r="958" spans="1:7" ht="17.25" customHeight="1">
      <c r="A958" s="219"/>
      <c r="B958" s="3" t="s">
        <v>291</v>
      </c>
      <c r="C958" s="12"/>
      <c r="D958" s="192"/>
      <c r="E958" s="13"/>
      <c r="F958" s="13"/>
      <c r="G958" s="102">
        <f>(G957/G956)*100</f>
        <v>0</v>
      </c>
    </row>
    <row r="959" spans="1:7" ht="129" customHeight="1">
      <c r="A959" s="219"/>
      <c r="B959" s="2" t="s">
        <v>670</v>
      </c>
      <c r="C959" s="14" t="s">
        <v>31</v>
      </c>
      <c r="D959" s="189" t="s">
        <v>155</v>
      </c>
      <c r="E959" s="15" t="s">
        <v>672</v>
      </c>
      <c r="F959" s="15"/>
      <c r="G959" s="110">
        <f>SUM(G962)</f>
        <v>500</v>
      </c>
    </row>
    <row r="960" spans="1:7" ht="17.25" customHeight="1">
      <c r="A960" s="219"/>
      <c r="B960" s="2" t="s">
        <v>762</v>
      </c>
      <c r="C960" s="14"/>
      <c r="D960" s="189"/>
      <c r="E960" s="15"/>
      <c r="F960" s="15"/>
      <c r="G960" s="111">
        <f>SUM(G963)</f>
        <v>0</v>
      </c>
    </row>
    <row r="961" spans="1:7" ht="17.25" customHeight="1">
      <c r="A961" s="219"/>
      <c r="B961" s="2" t="s">
        <v>291</v>
      </c>
      <c r="C961" s="14"/>
      <c r="D961" s="189"/>
      <c r="E961" s="15"/>
      <c r="F961" s="15"/>
      <c r="G961" s="96">
        <f>(G960/G959)*100</f>
        <v>0</v>
      </c>
    </row>
    <row r="962" spans="1:7" ht="38.25" customHeight="1">
      <c r="A962" s="219"/>
      <c r="B962" s="37" t="s">
        <v>673</v>
      </c>
      <c r="C962" s="38" t="s">
        <v>31</v>
      </c>
      <c r="D962" s="206" t="s">
        <v>155</v>
      </c>
      <c r="E962" s="39" t="s">
        <v>671</v>
      </c>
      <c r="F962" s="39">
        <v>244</v>
      </c>
      <c r="G962" s="9">
        <v>500</v>
      </c>
    </row>
    <row r="963" spans="1:7" ht="17.25" customHeight="1">
      <c r="A963" s="219"/>
      <c r="B963" s="2" t="s">
        <v>762</v>
      </c>
      <c r="C963" s="14"/>
      <c r="D963" s="189"/>
      <c r="E963" s="15"/>
      <c r="F963" s="15"/>
      <c r="G963" s="8">
        <v>0</v>
      </c>
    </row>
    <row r="964" spans="1:7" ht="17.25" customHeight="1">
      <c r="A964" s="219"/>
      <c r="B964" s="2" t="s">
        <v>291</v>
      </c>
      <c r="C964" s="14"/>
      <c r="D964" s="189"/>
      <c r="E964" s="15"/>
      <c r="F964" s="15"/>
      <c r="G964" s="96">
        <f>(G963/G962)*100</f>
        <v>0</v>
      </c>
    </row>
    <row r="965" spans="1:7" ht="63.75" customHeight="1">
      <c r="A965" s="218" t="s">
        <v>490</v>
      </c>
      <c r="B965" s="43" t="s">
        <v>492</v>
      </c>
      <c r="C965" s="42" t="s">
        <v>31</v>
      </c>
      <c r="D965" s="187" t="s">
        <v>491</v>
      </c>
      <c r="E965" s="16"/>
      <c r="F965" s="16"/>
      <c r="G965" s="104">
        <f>SUM(G968)</f>
        <v>55</v>
      </c>
    </row>
    <row r="966" spans="1:7" ht="17.25" customHeight="1">
      <c r="A966" s="200"/>
      <c r="B966" s="32" t="s">
        <v>762</v>
      </c>
      <c r="C966" s="21"/>
      <c r="D966" s="188"/>
      <c r="E966" s="22"/>
      <c r="F966" s="22"/>
      <c r="G966" s="107">
        <f>SUM(G969)</f>
        <v>50</v>
      </c>
    </row>
    <row r="967" spans="1:7" ht="17.25" customHeight="1">
      <c r="A967" s="200"/>
      <c r="B967" s="32" t="s">
        <v>291</v>
      </c>
      <c r="C967" s="21"/>
      <c r="D967" s="188"/>
      <c r="E967" s="22"/>
      <c r="F967" s="22"/>
      <c r="G967" s="103">
        <f>(G966/G965)*100</f>
        <v>90.9090909090909</v>
      </c>
    </row>
    <row r="968" spans="1:7" ht="36.75" customHeight="1">
      <c r="A968" s="200"/>
      <c r="B968" s="37" t="s">
        <v>555</v>
      </c>
      <c r="C968" s="38" t="s">
        <v>31</v>
      </c>
      <c r="D968" s="206" t="s">
        <v>491</v>
      </c>
      <c r="E968" s="39" t="s">
        <v>489</v>
      </c>
      <c r="F968" s="39">
        <v>244</v>
      </c>
      <c r="G968" s="9">
        <v>55</v>
      </c>
    </row>
    <row r="969" spans="1:7" ht="17.25" customHeight="1">
      <c r="A969" s="200"/>
      <c r="B969" s="2" t="s">
        <v>762</v>
      </c>
      <c r="C969" s="14"/>
      <c r="D969" s="14"/>
      <c r="E969" s="15"/>
      <c r="F969" s="15"/>
      <c r="G969" s="8">
        <v>50</v>
      </c>
    </row>
    <row r="970" spans="1:7" ht="17.25" customHeight="1">
      <c r="A970" s="99"/>
      <c r="B970" s="3" t="s">
        <v>291</v>
      </c>
      <c r="C970" s="12"/>
      <c r="D970" s="12"/>
      <c r="E970" s="13"/>
      <c r="F970" s="13"/>
      <c r="G970" s="102">
        <f>(G969/G968)*100</f>
        <v>90.9090909090909</v>
      </c>
    </row>
    <row r="971" spans="1:7" ht="95.25" customHeight="1">
      <c r="A971" s="200" t="s">
        <v>493</v>
      </c>
      <c r="B971" s="32" t="s">
        <v>494</v>
      </c>
      <c r="C971" s="42" t="s">
        <v>31</v>
      </c>
      <c r="D971" s="188" t="s">
        <v>158</v>
      </c>
      <c r="E971" s="22" t="s">
        <v>495</v>
      </c>
      <c r="F971" s="22"/>
      <c r="G971" s="104">
        <f>SUM(G974)</f>
        <v>300</v>
      </c>
    </row>
    <row r="972" spans="1:7" ht="17.25" customHeight="1">
      <c r="A972" s="200"/>
      <c r="B972" s="32" t="s">
        <v>762</v>
      </c>
      <c r="C972" s="21"/>
      <c r="D972" s="188"/>
      <c r="E972" s="22"/>
      <c r="F972" s="22"/>
      <c r="G972" s="107">
        <f>SUM(G975)</f>
        <v>276</v>
      </c>
    </row>
    <row r="973" spans="1:7" ht="17.25" customHeight="1">
      <c r="A973" s="200"/>
      <c r="B973" s="32" t="s">
        <v>291</v>
      </c>
      <c r="C973" s="21"/>
      <c r="D973" s="188"/>
      <c r="E973" s="22"/>
      <c r="F973" s="22"/>
      <c r="G973" s="103">
        <f>(G972/G971)*100</f>
        <v>92</v>
      </c>
    </row>
    <row r="974" spans="1:7" ht="30.75" customHeight="1">
      <c r="A974" s="200"/>
      <c r="B974" s="37" t="s">
        <v>555</v>
      </c>
      <c r="C974" s="38" t="s">
        <v>31</v>
      </c>
      <c r="D974" s="206" t="s">
        <v>158</v>
      </c>
      <c r="E974" s="39" t="s">
        <v>495</v>
      </c>
      <c r="F974" s="39">
        <v>244</v>
      </c>
      <c r="G974" s="9">
        <v>300</v>
      </c>
    </row>
    <row r="975" spans="1:7" ht="17.25" customHeight="1">
      <c r="A975" s="200"/>
      <c r="B975" s="2" t="s">
        <v>762</v>
      </c>
      <c r="C975" s="14"/>
      <c r="D975" s="14"/>
      <c r="E975" s="15"/>
      <c r="F975" s="15"/>
      <c r="G975" s="8">
        <v>276</v>
      </c>
    </row>
    <row r="976" spans="1:7" ht="17.25" customHeight="1">
      <c r="A976" s="200"/>
      <c r="B976" s="2" t="s">
        <v>291</v>
      </c>
      <c r="C976" s="14"/>
      <c r="D976" s="14"/>
      <c r="E976" s="15"/>
      <c r="F976" s="15"/>
      <c r="G976" s="96">
        <f>(G975/G974)*100</f>
        <v>92</v>
      </c>
    </row>
    <row r="977" spans="1:7" ht="306.75" customHeight="1">
      <c r="A977" s="199" t="s">
        <v>561</v>
      </c>
      <c r="B977" s="43" t="s">
        <v>563</v>
      </c>
      <c r="C977" s="42" t="s">
        <v>31</v>
      </c>
      <c r="D977" s="42" t="s">
        <v>161</v>
      </c>
      <c r="E977" s="16" t="s">
        <v>562</v>
      </c>
      <c r="F977" s="16"/>
      <c r="G977" s="104">
        <f>SUM(G980)</f>
        <v>1948</v>
      </c>
    </row>
    <row r="978" spans="1:7" ht="17.25" customHeight="1">
      <c r="A978" s="200"/>
      <c r="B978" s="32" t="s">
        <v>762</v>
      </c>
      <c r="C978" s="21"/>
      <c r="D978" s="21"/>
      <c r="E978" s="22"/>
      <c r="F978" s="22"/>
      <c r="G978" s="107">
        <f>SUM(G981)</f>
        <v>1948</v>
      </c>
    </row>
    <row r="979" spans="1:7" ht="17.25" customHeight="1">
      <c r="A979" s="200"/>
      <c r="B979" s="32" t="s">
        <v>291</v>
      </c>
      <c r="C979" s="21"/>
      <c r="D979" s="21"/>
      <c r="E979" s="22"/>
      <c r="F979" s="22"/>
      <c r="G979" s="103">
        <f>(G978/G977)*100</f>
        <v>100</v>
      </c>
    </row>
    <row r="980" spans="1:7" ht="17.25" customHeight="1">
      <c r="A980" s="200"/>
      <c r="B980" s="37" t="s">
        <v>564</v>
      </c>
      <c r="C980" s="38" t="s">
        <v>31</v>
      </c>
      <c r="D980" s="38" t="s">
        <v>161</v>
      </c>
      <c r="E980" s="39" t="s">
        <v>562</v>
      </c>
      <c r="F980" s="39">
        <v>322</v>
      </c>
      <c r="G980" s="9">
        <v>1948</v>
      </c>
    </row>
    <row r="981" spans="1:7" ht="17.25" customHeight="1">
      <c r="A981" s="200"/>
      <c r="B981" s="24" t="s">
        <v>762</v>
      </c>
      <c r="C981" s="14"/>
      <c r="D981" s="14"/>
      <c r="E981" s="15"/>
      <c r="F981" s="15"/>
      <c r="G981" s="8">
        <v>1948</v>
      </c>
    </row>
    <row r="982" spans="1:7" ht="17.25" customHeight="1">
      <c r="A982" s="99"/>
      <c r="B982" s="3" t="s">
        <v>291</v>
      </c>
      <c r="C982" s="12"/>
      <c r="D982" s="12"/>
      <c r="E982" s="13"/>
      <c r="F982" s="13"/>
      <c r="G982" s="102">
        <f>(G981/G980)*100</f>
        <v>100</v>
      </c>
    </row>
    <row r="983" spans="1:7" ht="210" customHeight="1">
      <c r="A983" s="200" t="s">
        <v>565</v>
      </c>
      <c r="B983" s="32" t="s">
        <v>567</v>
      </c>
      <c r="C983" s="21" t="s">
        <v>31</v>
      </c>
      <c r="D983" s="21" t="s">
        <v>161</v>
      </c>
      <c r="E983" s="22" t="s">
        <v>566</v>
      </c>
      <c r="F983" s="15"/>
      <c r="G983" s="104">
        <f>SUM(G986)</f>
        <v>1872</v>
      </c>
    </row>
    <row r="984" spans="1:7" ht="17.25" customHeight="1">
      <c r="A984" s="200"/>
      <c r="B984" s="32" t="s">
        <v>762</v>
      </c>
      <c r="C984" s="21"/>
      <c r="D984" s="21"/>
      <c r="E984" s="22"/>
      <c r="F984" s="15"/>
      <c r="G984" s="107">
        <f>SUM(G987)</f>
        <v>1872</v>
      </c>
    </row>
    <row r="985" spans="1:7" ht="17.25" customHeight="1">
      <c r="A985" s="200"/>
      <c r="B985" s="32" t="s">
        <v>291</v>
      </c>
      <c r="C985" s="21"/>
      <c r="D985" s="21"/>
      <c r="E985" s="22"/>
      <c r="F985" s="15"/>
      <c r="G985" s="103">
        <f>(G984/G983)*100</f>
        <v>100</v>
      </c>
    </row>
    <row r="986" spans="1:7" ht="17.25" customHeight="1">
      <c r="A986" s="200"/>
      <c r="B986" s="37" t="s">
        <v>564</v>
      </c>
      <c r="C986" s="38" t="s">
        <v>31</v>
      </c>
      <c r="D986" s="38" t="s">
        <v>161</v>
      </c>
      <c r="E986" s="39" t="s">
        <v>566</v>
      </c>
      <c r="F986" s="39">
        <v>322</v>
      </c>
      <c r="G986" s="9">
        <v>1872</v>
      </c>
    </row>
    <row r="987" spans="1:7" ht="17.25" customHeight="1">
      <c r="A987" s="200"/>
      <c r="B987" s="2" t="s">
        <v>762</v>
      </c>
      <c r="C987" s="14"/>
      <c r="D987" s="14"/>
      <c r="E987" s="15"/>
      <c r="F987" s="15"/>
      <c r="G987" s="8">
        <v>1872</v>
      </c>
    </row>
    <row r="988" spans="1:7" ht="17.25" customHeight="1">
      <c r="A988" s="200"/>
      <c r="B988" s="2" t="s">
        <v>291</v>
      </c>
      <c r="C988" s="14"/>
      <c r="D988" s="14"/>
      <c r="E988" s="15"/>
      <c r="F988" s="15"/>
      <c r="G988" s="96">
        <f>(G987/G986)*100</f>
        <v>100</v>
      </c>
    </row>
    <row r="989" spans="1:7" ht="51" customHeight="1">
      <c r="A989" s="199" t="s">
        <v>570</v>
      </c>
      <c r="B989" s="43" t="s">
        <v>571</v>
      </c>
      <c r="C989" s="42" t="s">
        <v>31</v>
      </c>
      <c r="D989" s="42" t="s">
        <v>158</v>
      </c>
      <c r="E989" s="16" t="s">
        <v>568</v>
      </c>
      <c r="F989" s="16"/>
      <c r="G989" s="104">
        <f>SUM(G992)</f>
        <v>363</v>
      </c>
    </row>
    <row r="990" spans="1:7" ht="17.25" customHeight="1">
      <c r="A990" s="200"/>
      <c r="B990" s="32" t="s">
        <v>762</v>
      </c>
      <c r="C990" s="21"/>
      <c r="D990" s="21"/>
      <c r="E990" s="22"/>
      <c r="F990" s="22"/>
      <c r="G990" s="107">
        <f>SUM(G993)</f>
        <v>363</v>
      </c>
    </row>
    <row r="991" spans="1:7" ht="17.25" customHeight="1">
      <c r="A991" s="200"/>
      <c r="B991" s="32" t="s">
        <v>291</v>
      </c>
      <c r="C991" s="21"/>
      <c r="D991" s="21"/>
      <c r="E991" s="22"/>
      <c r="F991" s="22"/>
      <c r="G991" s="103">
        <f>(G990/G989)*100</f>
        <v>100</v>
      </c>
    </row>
    <row r="992" spans="1:7" ht="17.25" customHeight="1">
      <c r="A992" s="200"/>
      <c r="B992" s="37" t="s">
        <v>572</v>
      </c>
      <c r="C992" s="38" t="s">
        <v>31</v>
      </c>
      <c r="D992" s="38" t="s">
        <v>158</v>
      </c>
      <c r="E992" s="39" t="s">
        <v>569</v>
      </c>
      <c r="F992" s="39">
        <v>612</v>
      </c>
      <c r="G992" s="9">
        <v>363</v>
      </c>
    </row>
    <row r="993" spans="1:7" ht="17.25" customHeight="1">
      <c r="A993" s="200"/>
      <c r="B993" s="2" t="s">
        <v>762</v>
      </c>
      <c r="C993" s="14"/>
      <c r="D993" s="14"/>
      <c r="E993" s="15"/>
      <c r="F993" s="15"/>
      <c r="G993" s="8">
        <v>363</v>
      </c>
    </row>
    <row r="994" spans="1:7" ht="17.25" customHeight="1">
      <c r="A994" s="200"/>
      <c r="B994" s="2" t="s">
        <v>291</v>
      </c>
      <c r="C994" s="14"/>
      <c r="D994" s="14"/>
      <c r="E994" s="15"/>
      <c r="F994" s="15"/>
      <c r="G994" s="96">
        <f>(G993/G992)*100</f>
        <v>100</v>
      </c>
    </row>
    <row r="995" spans="1:7" ht="33.75" customHeight="1">
      <c r="A995" s="218" t="s">
        <v>660</v>
      </c>
      <c r="B995" s="43" t="s">
        <v>665</v>
      </c>
      <c r="C995" s="42" t="s">
        <v>31</v>
      </c>
      <c r="D995" s="42" t="s">
        <v>154</v>
      </c>
      <c r="E995" s="16" t="s">
        <v>248</v>
      </c>
      <c r="F995" s="16"/>
      <c r="G995" s="104">
        <f>SUM(G998,G1001)</f>
        <v>608</v>
      </c>
    </row>
    <row r="996" spans="1:7" ht="17.25" customHeight="1">
      <c r="A996" s="215"/>
      <c r="B996" s="32" t="s">
        <v>762</v>
      </c>
      <c r="C996" s="21"/>
      <c r="D996" s="21"/>
      <c r="E996" s="22"/>
      <c r="F996" s="22"/>
      <c r="G996" s="107">
        <f>SUM(G999,G1002)</f>
        <v>608</v>
      </c>
    </row>
    <row r="997" spans="1:7" ht="17.25" customHeight="1">
      <c r="A997" s="215"/>
      <c r="B997" s="32" t="s">
        <v>291</v>
      </c>
      <c r="C997" s="21"/>
      <c r="D997" s="21"/>
      <c r="E997" s="22"/>
      <c r="F997" s="22"/>
      <c r="G997" s="103">
        <f>(G996/G995)*100</f>
        <v>100</v>
      </c>
    </row>
    <row r="998" spans="1:7" ht="36" customHeight="1">
      <c r="A998" s="215"/>
      <c r="B998" s="54" t="s">
        <v>666</v>
      </c>
      <c r="C998" s="34" t="s">
        <v>31</v>
      </c>
      <c r="D998" s="34" t="s">
        <v>155</v>
      </c>
      <c r="E998" s="30" t="s">
        <v>661</v>
      </c>
      <c r="F998" s="30" t="s">
        <v>102</v>
      </c>
      <c r="G998" s="110">
        <v>304</v>
      </c>
    </row>
    <row r="999" spans="1:7" ht="17.25" customHeight="1">
      <c r="A999" s="215"/>
      <c r="B999" s="24" t="s">
        <v>762</v>
      </c>
      <c r="C999" s="14"/>
      <c r="D999" s="14"/>
      <c r="E999" s="15"/>
      <c r="F999" s="15"/>
      <c r="G999" s="111">
        <v>304</v>
      </c>
    </row>
    <row r="1000" spans="1:7" ht="17.25" customHeight="1">
      <c r="A1000" s="215"/>
      <c r="B1000" s="52" t="s">
        <v>291</v>
      </c>
      <c r="C1000" s="19"/>
      <c r="D1000" s="19"/>
      <c r="E1000" s="18"/>
      <c r="F1000" s="18"/>
      <c r="G1000" s="120">
        <f>(G999/G998)*100</f>
        <v>100</v>
      </c>
    </row>
    <row r="1001" spans="1:7" ht="17.25" customHeight="1">
      <c r="A1001" s="215"/>
      <c r="B1001" s="2" t="s">
        <v>667</v>
      </c>
      <c r="C1001" s="14" t="s">
        <v>31</v>
      </c>
      <c r="D1001" s="14" t="s">
        <v>158</v>
      </c>
      <c r="E1001" s="15" t="s">
        <v>661</v>
      </c>
      <c r="F1001" s="15">
        <v>612</v>
      </c>
      <c r="G1001" s="8">
        <v>304</v>
      </c>
    </row>
    <row r="1002" spans="1:7" ht="17.25" customHeight="1">
      <c r="A1002" s="219"/>
      <c r="B1002" s="2" t="s">
        <v>762</v>
      </c>
      <c r="C1002" s="14"/>
      <c r="D1002" s="14"/>
      <c r="E1002" s="15"/>
      <c r="F1002" s="15"/>
      <c r="G1002" s="8">
        <v>304</v>
      </c>
    </row>
    <row r="1003" spans="1:7" ht="17.25" customHeight="1">
      <c r="A1003" s="99"/>
      <c r="B1003" s="3" t="s">
        <v>291</v>
      </c>
      <c r="C1003" s="12"/>
      <c r="D1003" s="12"/>
      <c r="E1003" s="13"/>
      <c r="F1003" s="13"/>
      <c r="G1003" s="102">
        <f>(G1002/G1001)*100</f>
        <v>100</v>
      </c>
    </row>
    <row r="1004" spans="1:7" ht="32.25" customHeight="1">
      <c r="A1004" s="215" t="s">
        <v>662</v>
      </c>
      <c r="B1004" s="32" t="s">
        <v>668</v>
      </c>
      <c r="C1004" s="21" t="s">
        <v>31</v>
      </c>
      <c r="D1004" s="21" t="s">
        <v>154</v>
      </c>
      <c r="E1004" s="22" t="s">
        <v>248</v>
      </c>
      <c r="F1004" s="22"/>
      <c r="G1004" s="104">
        <f>SUM(G1007,G1010)</f>
        <v>652</v>
      </c>
    </row>
    <row r="1005" spans="1:7" ht="17.25" customHeight="1">
      <c r="A1005" s="219"/>
      <c r="B1005" s="32" t="s">
        <v>762</v>
      </c>
      <c r="C1005" s="21"/>
      <c r="D1005" s="21"/>
      <c r="E1005" s="22"/>
      <c r="F1005" s="22"/>
      <c r="G1005" s="107">
        <f>SUM(G1008,G1011)</f>
        <v>419</v>
      </c>
    </row>
    <row r="1006" spans="1:7" ht="17.25" customHeight="1">
      <c r="A1006" s="219"/>
      <c r="B1006" s="32" t="s">
        <v>291</v>
      </c>
      <c r="C1006" s="21"/>
      <c r="D1006" s="21"/>
      <c r="E1006" s="22"/>
      <c r="F1006" s="22"/>
      <c r="G1006" s="103">
        <f>(G1005/G1004)*100</f>
        <v>64.2638036809816</v>
      </c>
    </row>
    <row r="1007" spans="1:7" ht="17.25" customHeight="1">
      <c r="A1007" s="215"/>
      <c r="B1007" s="37" t="s">
        <v>669</v>
      </c>
      <c r="C1007" s="38" t="s">
        <v>31</v>
      </c>
      <c r="D1007" s="38" t="s">
        <v>155</v>
      </c>
      <c r="E1007" s="39" t="s">
        <v>663</v>
      </c>
      <c r="F1007" s="39">
        <v>612</v>
      </c>
      <c r="G1007" s="110">
        <v>434</v>
      </c>
    </row>
    <row r="1008" spans="1:7" ht="17.25" customHeight="1">
      <c r="A1008" s="219"/>
      <c r="B1008" s="24" t="s">
        <v>762</v>
      </c>
      <c r="C1008" s="14"/>
      <c r="D1008" s="14"/>
      <c r="E1008" s="15"/>
      <c r="F1008" s="15"/>
      <c r="G1008" s="111">
        <v>201</v>
      </c>
    </row>
    <row r="1009" spans="1:7" ht="17.25" customHeight="1">
      <c r="A1009" s="219"/>
      <c r="B1009" s="52" t="s">
        <v>291</v>
      </c>
      <c r="C1009" s="19"/>
      <c r="D1009" s="19"/>
      <c r="E1009" s="18"/>
      <c r="F1009" s="18"/>
      <c r="G1009" s="120">
        <f>(G1008/G1007)*100</f>
        <v>46.31336405529954</v>
      </c>
    </row>
    <row r="1010" spans="1:7" ht="17.25" customHeight="1">
      <c r="A1010" s="215"/>
      <c r="B1010" s="2" t="s">
        <v>669</v>
      </c>
      <c r="C1010" s="14" t="s">
        <v>31</v>
      </c>
      <c r="D1010" s="14" t="s">
        <v>158</v>
      </c>
      <c r="E1010" s="15" t="s">
        <v>664</v>
      </c>
      <c r="F1010" s="15">
        <v>612</v>
      </c>
      <c r="G1010" s="40">
        <v>218</v>
      </c>
    </row>
    <row r="1011" spans="1:7" ht="17.25" customHeight="1">
      <c r="A1011" s="215"/>
      <c r="B1011" s="2" t="s">
        <v>762</v>
      </c>
      <c r="C1011" s="14"/>
      <c r="D1011" s="14"/>
      <c r="E1011" s="15"/>
      <c r="F1011" s="15"/>
      <c r="G1011" s="55">
        <v>218</v>
      </c>
    </row>
    <row r="1012" spans="1:7" ht="17.25" customHeight="1">
      <c r="A1012" s="215"/>
      <c r="B1012" s="2" t="s">
        <v>291</v>
      </c>
      <c r="C1012" s="14"/>
      <c r="D1012" s="14"/>
      <c r="E1012" s="15"/>
      <c r="F1012" s="15"/>
      <c r="G1012" s="120">
        <f>(G1011/G1010)*100</f>
        <v>100</v>
      </c>
    </row>
    <row r="1013" spans="1:7" ht="17.25" customHeight="1">
      <c r="A1013" s="199" t="s">
        <v>104</v>
      </c>
      <c r="B1013" s="43" t="s">
        <v>393</v>
      </c>
      <c r="C1013" s="42" t="s">
        <v>31</v>
      </c>
      <c r="D1013" s="42" t="s">
        <v>164</v>
      </c>
      <c r="E1013" s="16"/>
      <c r="F1013" s="16"/>
      <c r="G1013" s="107">
        <f>SUM(G1016,G1078)</f>
        <v>15038</v>
      </c>
    </row>
    <row r="1014" spans="1:7" ht="17.25" customHeight="1">
      <c r="A1014" s="200"/>
      <c r="B1014" s="32" t="s">
        <v>762</v>
      </c>
      <c r="C1014" s="21"/>
      <c r="D1014" s="21"/>
      <c r="E1014" s="22"/>
      <c r="F1014" s="22"/>
      <c r="G1014" s="107">
        <f>SUM(G1017,G1079)</f>
        <v>11669</v>
      </c>
    </row>
    <row r="1015" spans="1:7" ht="17.25" customHeight="1">
      <c r="A1015" s="99"/>
      <c r="B1015" s="31" t="s">
        <v>291</v>
      </c>
      <c r="C1015" s="20"/>
      <c r="D1015" s="20"/>
      <c r="E1015" s="17"/>
      <c r="F1015" s="17"/>
      <c r="G1015" s="132">
        <f>(G1014/G1013)*100</f>
        <v>77.59675488761803</v>
      </c>
    </row>
    <row r="1016" spans="1:7" ht="47.25">
      <c r="A1016" s="200" t="s">
        <v>105</v>
      </c>
      <c r="B1016" s="32" t="s">
        <v>394</v>
      </c>
      <c r="C1016" s="21" t="s">
        <v>31</v>
      </c>
      <c r="D1016" s="21" t="s">
        <v>164</v>
      </c>
      <c r="E1016" s="22"/>
      <c r="F1016" s="22"/>
      <c r="G1016" s="5">
        <f>SUM(G1020,G1026,G1032,G1041,G1047,G1053,G1072)</f>
        <v>13177</v>
      </c>
    </row>
    <row r="1017" spans="1:7" ht="17.25" customHeight="1">
      <c r="A1017" s="200"/>
      <c r="B1017" s="32" t="s">
        <v>762</v>
      </c>
      <c r="C1017" s="21"/>
      <c r="D1017" s="21"/>
      <c r="E1017" s="22"/>
      <c r="F1017" s="22"/>
      <c r="G1017" s="5">
        <f>SUM(G1021,G1027,G1033,G1042,G1048,G1054,G1073)</f>
        <v>9808</v>
      </c>
    </row>
    <row r="1018" spans="1:7" ht="17.25" customHeight="1">
      <c r="A1018" s="200"/>
      <c r="B1018" s="32" t="s">
        <v>291</v>
      </c>
      <c r="C1018" s="21"/>
      <c r="D1018" s="21"/>
      <c r="E1018" s="22"/>
      <c r="F1018" s="22"/>
      <c r="G1018" s="103">
        <f>(G1017/G1016)*100</f>
        <v>74.43272368520908</v>
      </c>
    </row>
    <row r="1019" spans="1:7" ht="17.25" customHeight="1">
      <c r="A1019" s="200"/>
      <c r="B1019" s="32" t="s">
        <v>6</v>
      </c>
      <c r="C1019" s="21"/>
      <c r="D1019" s="21"/>
      <c r="E1019" s="22"/>
      <c r="F1019" s="22"/>
      <c r="G1019" s="5"/>
    </row>
    <row r="1020" spans="1:7" ht="50.25" customHeight="1">
      <c r="A1020" s="201" t="s">
        <v>106</v>
      </c>
      <c r="B1020" s="33" t="s">
        <v>395</v>
      </c>
      <c r="C1020" s="34" t="s">
        <v>31</v>
      </c>
      <c r="D1020" s="34" t="s">
        <v>164</v>
      </c>
      <c r="E1020" s="30" t="s">
        <v>107</v>
      </c>
      <c r="F1020" s="30"/>
      <c r="G1020" s="110">
        <f>SUM(G1023)</f>
        <v>9613</v>
      </c>
    </row>
    <row r="1021" spans="1:7" ht="16.5" customHeight="1">
      <c r="A1021" s="202"/>
      <c r="B1021" s="2" t="s">
        <v>762</v>
      </c>
      <c r="C1021" s="14"/>
      <c r="D1021" s="14"/>
      <c r="E1021" s="15"/>
      <c r="F1021" s="15"/>
      <c r="G1021" s="111">
        <f>SUM(G1024)</f>
        <v>6680</v>
      </c>
    </row>
    <row r="1022" spans="1:7" ht="17.25" customHeight="1">
      <c r="A1022" s="202"/>
      <c r="B1022" s="2" t="s">
        <v>291</v>
      </c>
      <c r="C1022" s="14"/>
      <c r="D1022" s="14"/>
      <c r="E1022" s="15"/>
      <c r="F1022" s="15"/>
      <c r="G1022" s="120">
        <f>(G1021/G1020)*100</f>
        <v>69.48923332986581</v>
      </c>
    </row>
    <row r="1023" spans="1:7" ht="68.25" customHeight="1">
      <c r="A1023" s="202"/>
      <c r="B1023" s="37" t="s">
        <v>622</v>
      </c>
      <c r="C1023" s="38" t="s">
        <v>31</v>
      </c>
      <c r="D1023" s="38" t="s">
        <v>164</v>
      </c>
      <c r="E1023" s="39" t="s">
        <v>107</v>
      </c>
      <c r="F1023" s="39">
        <v>611</v>
      </c>
      <c r="G1023" s="40">
        <v>9613</v>
      </c>
    </row>
    <row r="1024" spans="1:7" ht="17.25" customHeight="1">
      <c r="A1024" s="202"/>
      <c r="B1024" s="2" t="s">
        <v>762</v>
      </c>
      <c r="C1024" s="14"/>
      <c r="D1024" s="14"/>
      <c r="E1024" s="15"/>
      <c r="F1024" s="15"/>
      <c r="G1024" s="55">
        <v>6680</v>
      </c>
    </row>
    <row r="1025" spans="1:7" ht="17.25" customHeight="1">
      <c r="A1025" s="100"/>
      <c r="B1025" s="3" t="s">
        <v>291</v>
      </c>
      <c r="C1025" s="12"/>
      <c r="D1025" s="12"/>
      <c r="E1025" s="13"/>
      <c r="F1025" s="13"/>
      <c r="G1025" s="120">
        <f>(G1024/G1023)*100</f>
        <v>69.48923332986581</v>
      </c>
    </row>
    <row r="1026" spans="1:7" ht="64.5" customHeight="1">
      <c r="A1026" s="202" t="s">
        <v>108</v>
      </c>
      <c r="B1026" s="2" t="s">
        <v>396</v>
      </c>
      <c r="C1026" s="14" t="s">
        <v>31</v>
      </c>
      <c r="D1026" s="14" t="s">
        <v>164</v>
      </c>
      <c r="E1026" s="15" t="s">
        <v>265</v>
      </c>
      <c r="F1026" s="15"/>
      <c r="G1026" s="110">
        <f>SUM(G1029)</f>
        <v>214</v>
      </c>
    </row>
    <row r="1027" spans="1:7" ht="17.25" customHeight="1">
      <c r="A1027" s="202"/>
      <c r="B1027" s="2" t="s">
        <v>762</v>
      </c>
      <c r="C1027" s="14"/>
      <c r="D1027" s="14"/>
      <c r="E1027" s="15"/>
      <c r="F1027" s="15"/>
      <c r="G1027" s="111">
        <f>SUM(G1030)</f>
        <v>111</v>
      </c>
    </row>
    <row r="1028" spans="1:7" ht="17.25" customHeight="1">
      <c r="A1028" s="202"/>
      <c r="B1028" s="2" t="s">
        <v>291</v>
      </c>
      <c r="C1028" s="14"/>
      <c r="D1028" s="14"/>
      <c r="E1028" s="15"/>
      <c r="F1028" s="15"/>
      <c r="G1028" s="120">
        <f>(G1027/G1026)*100</f>
        <v>51.86915887850467</v>
      </c>
    </row>
    <row r="1029" spans="1:7" ht="31.5" customHeight="1">
      <c r="A1029" s="202"/>
      <c r="B1029" s="37" t="s">
        <v>555</v>
      </c>
      <c r="C1029" s="38" t="s">
        <v>31</v>
      </c>
      <c r="D1029" s="38" t="s">
        <v>164</v>
      </c>
      <c r="E1029" s="39" t="s">
        <v>266</v>
      </c>
      <c r="F1029" s="39">
        <v>244</v>
      </c>
      <c r="G1029" s="40">
        <v>214</v>
      </c>
    </row>
    <row r="1030" spans="1:7" ht="17.25" customHeight="1">
      <c r="A1030" s="202"/>
      <c r="B1030" s="24" t="s">
        <v>762</v>
      </c>
      <c r="C1030" s="14"/>
      <c r="D1030" s="14"/>
      <c r="E1030" s="15"/>
      <c r="F1030" s="15"/>
      <c r="G1030" s="55">
        <v>111</v>
      </c>
    </row>
    <row r="1031" spans="1:7" ht="17.25" customHeight="1">
      <c r="A1031" s="202"/>
      <c r="B1031" s="24" t="s">
        <v>291</v>
      </c>
      <c r="C1031" s="14"/>
      <c r="D1031" s="14"/>
      <c r="E1031" s="15"/>
      <c r="F1031" s="15"/>
      <c r="G1031" s="120">
        <f>(G1030/G1029)*100</f>
        <v>51.86915887850467</v>
      </c>
    </row>
    <row r="1032" spans="1:7" ht="66.75" customHeight="1">
      <c r="A1032" s="201" t="s">
        <v>109</v>
      </c>
      <c r="B1032" s="54" t="s">
        <v>703</v>
      </c>
      <c r="C1032" s="34" t="s">
        <v>31</v>
      </c>
      <c r="D1032" s="34" t="s">
        <v>164</v>
      </c>
      <c r="E1032" s="30" t="s">
        <v>110</v>
      </c>
      <c r="F1032" s="30"/>
      <c r="G1032" s="110">
        <f>SUM(G1035,G1038)</f>
        <v>275</v>
      </c>
    </row>
    <row r="1033" spans="1:7" ht="17.25" customHeight="1">
      <c r="A1033" s="202"/>
      <c r="B1033" s="24" t="s">
        <v>762</v>
      </c>
      <c r="C1033" s="14"/>
      <c r="D1033" s="14"/>
      <c r="E1033" s="15"/>
      <c r="F1033" s="15"/>
      <c r="G1033" s="111">
        <f>SUM(G1036,G1039)</f>
        <v>235</v>
      </c>
    </row>
    <row r="1034" spans="1:7" ht="17.25" customHeight="1">
      <c r="A1034" s="202"/>
      <c r="B1034" s="52" t="s">
        <v>291</v>
      </c>
      <c r="C1034" s="19"/>
      <c r="D1034" s="19"/>
      <c r="E1034" s="18"/>
      <c r="F1034" s="18"/>
      <c r="G1034" s="120">
        <f>(G1033/G1032)*100</f>
        <v>85.45454545454545</v>
      </c>
    </row>
    <row r="1035" spans="1:7" ht="30.75" customHeight="1">
      <c r="A1035" s="202"/>
      <c r="B1035" s="37" t="s">
        <v>555</v>
      </c>
      <c r="C1035" s="14" t="s">
        <v>31</v>
      </c>
      <c r="D1035" s="14" t="s">
        <v>164</v>
      </c>
      <c r="E1035" s="15" t="s">
        <v>110</v>
      </c>
      <c r="F1035" s="15">
        <v>244</v>
      </c>
      <c r="G1035" s="55">
        <v>50</v>
      </c>
    </row>
    <row r="1036" spans="1:7" ht="17.25" customHeight="1">
      <c r="A1036" s="202"/>
      <c r="B1036" s="2" t="s">
        <v>762</v>
      </c>
      <c r="C1036" s="14"/>
      <c r="D1036" s="14"/>
      <c r="E1036" s="15"/>
      <c r="F1036" s="15"/>
      <c r="G1036" s="55">
        <v>10</v>
      </c>
    </row>
    <row r="1037" spans="1:7" ht="17.25" customHeight="1">
      <c r="A1037" s="217"/>
      <c r="B1037" s="2" t="s">
        <v>291</v>
      </c>
      <c r="C1037" s="14"/>
      <c r="D1037" s="14"/>
      <c r="E1037" s="15"/>
      <c r="F1037" s="15"/>
      <c r="G1037" s="96">
        <f>(G1036/G1035)*100</f>
        <v>20</v>
      </c>
    </row>
    <row r="1038" spans="1:7" ht="17.25" customHeight="1">
      <c r="A1038" s="217"/>
      <c r="B1038" s="37" t="s">
        <v>399</v>
      </c>
      <c r="C1038" s="38" t="s">
        <v>31</v>
      </c>
      <c r="D1038" s="38" t="s">
        <v>164</v>
      </c>
      <c r="E1038" s="39" t="s">
        <v>110</v>
      </c>
      <c r="F1038" s="39">
        <v>612</v>
      </c>
      <c r="G1038" s="152">
        <v>225</v>
      </c>
    </row>
    <row r="1039" spans="1:7" ht="17.25" customHeight="1">
      <c r="A1039" s="217"/>
      <c r="B1039" s="2" t="s">
        <v>762</v>
      </c>
      <c r="C1039" s="14"/>
      <c r="D1039" s="14"/>
      <c r="E1039" s="15"/>
      <c r="F1039" s="15"/>
      <c r="G1039" s="96">
        <v>225</v>
      </c>
    </row>
    <row r="1040" spans="1:7" ht="17.25" customHeight="1">
      <c r="A1040" s="100"/>
      <c r="B1040" s="3" t="s">
        <v>291</v>
      </c>
      <c r="C1040" s="12"/>
      <c r="D1040" s="12"/>
      <c r="E1040" s="13"/>
      <c r="F1040" s="13"/>
      <c r="G1040" s="102">
        <f>(G1039/G1038)*100</f>
        <v>100</v>
      </c>
    </row>
    <row r="1041" spans="1:7" ht="33.75" customHeight="1">
      <c r="A1041" s="202" t="s">
        <v>111</v>
      </c>
      <c r="B1041" s="2" t="s">
        <v>397</v>
      </c>
      <c r="C1041" s="14" t="s">
        <v>31</v>
      </c>
      <c r="D1041" s="14" t="s">
        <v>164</v>
      </c>
      <c r="E1041" s="15" t="s">
        <v>110</v>
      </c>
      <c r="F1041" s="15"/>
      <c r="G1041" s="111">
        <f>SUM(G1044)</f>
        <v>24</v>
      </c>
    </row>
    <row r="1042" spans="1:7" ht="17.25" customHeight="1">
      <c r="A1042" s="202"/>
      <c r="B1042" s="2" t="s">
        <v>762</v>
      </c>
      <c r="C1042" s="14"/>
      <c r="D1042" s="14"/>
      <c r="E1042" s="15"/>
      <c r="F1042" s="15"/>
      <c r="G1042" s="111">
        <f>SUM(G1045)</f>
        <v>7</v>
      </c>
    </row>
    <row r="1043" spans="1:7" ht="17.25" customHeight="1">
      <c r="A1043" s="202"/>
      <c r="B1043" s="2" t="s">
        <v>291</v>
      </c>
      <c r="C1043" s="14"/>
      <c r="D1043" s="14"/>
      <c r="E1043" s="15"/>
      <c r="F1043" s="15"/>
      <c r="G1043" s="120">
        <f>(G1042/G1041)*100</f>
        <v>29.166666666666668</v>
      </c>
    </row>
    <row r="1044" spans="1:7" ht="33" customHeight="1">
      <c r="A1044" s="202"/>
      <c r="B1044" s="37" t="s">
        <v>555</v>
      </c>
      <c r="C1044" s="38" t="s">
        <v>31</v>
      </c>
      <c r="D1044" s="38" t="s">
        <v>164</v>
      </c>
      <c r="E1044" s="39" t="s">
        <v>110</v>
      </c>
      <c r="F1044" s="39">
        <v>244</v>
      </c>
      <c r="G1044" s="40">
        <v>24</v>
      </c>
    </row>
    <row r="1045" spans="1:7" ht="17.25" customHeight="1">
      <c r="A1045" s="202"/>
      <c r="B1045" s="24" t="s">
        <v>762</v>
      </c>
      <c r="C1045" s="14"/>
      <c r="D1045" s="14"/>
      <c r="E1045" s="15"/>
      <c r="F1045" s="15"/>
      <c r="G1045" s="55">
        <v>7</v>
      </c>
    </row>
    <row r="1046" spans="1:7" ht="17.25" customHeight="1">
      <c r="A1046" s="202"/>
      <c r="B1046" s="24" t="s">
        <v>291</v>
      </c>
      <c r="C1046" s="14"/>
      <c r="D1046" s="14"/>
      <c r="E1046" s="15"/>
      <c r="F1046" s="15"/>
      <c r="G1046" s="120">
        <f>(G1045/G1044)*100</f>
        <v>29.166666666666668</v>
      </c>
    </row>
    <row r="1047" spans="1:7" ht="61.5" customHeight="1">
      <c r="A1047" s="201" t="s">
        <v>236</v>
      </c>
      <c r="B1047" s="54" t="s">
        <v>398</v>
      </c>
      <c r="C1047" s="34" t="s">
        <v>31</v>
      </c>
      <c r="D1047" s="34" t="s">
        <v>164</v>
      </c>
      <c r="E1047" s="30" t="s">
        <v>112</v>
      </c>
      <c r="F1047" s="30"/>
      <c r="G1047" s="110">
        <f>SUM(G1050)</f>
        <v>262</v>
      </c>
    </row>
    <row r="1048" spans="1:7" ht="17.25" customHeight="1">
      <c r="A1048" s="202"/>
      <c r="B1048" s="113" t="s">
        <v>762</v>
      </c>
      <c r="C1048" s="14"/>
      <c r="D1048" s="14"/>
      <c r="E1048" s="15"/>
      <c r="F1048" s="15"/>
      <c r="G1048" s="111">
        <f>SUM(G1051)</f>
        <v>262</v>
      </c>
    </row>
    <row r="1049" spans="1:7" ht="17.25" customHeight="1">
      <c r="A1049" s="202"/>
      <c r="B1049" s="24" t="s">
        <v>291</v>
      </c>
      <c r="C1049" s="14"/>
      <c r="D1049" s="14"/>
      <c r="E1049" s="15"/>
      <c r="F1049" s="15"/>
      <c r="G1049" s="120">
        <f>(G1048/G1047)*100</f>
        <v>100</v>
      </c>
    </row>
    <row r="1050" spans="1:7" ht="17.25" customHeight="1">
      <c r="A1050" s="200"/>
      <c r="B1050" s="37" t="s">
        <v>399</v>
      </c>
      <c r="C1050" s="38" t="s">
        <v>31</v>
      </c>
      <c r="D1050" s="38" t="s">
        <v>164</v>
      </c>
      <c r="E1050" s="39" t="s">
        <v>112</v>
      </c>
      <c r="F1050" s="39">
        <v>612</v>
      </c>
      <c r="G1050" s="40">
        <v>262</v>
      </c>
    </row>
    <row r="1051" spans="1:7" ht="17.25" customHeight="1">
      <c r="A1051" s="200"/>
      <c r="B1051" s="2" t="s">
        <v>762</v>
      </c>
      <c r="C1051" s="14"/>
      <c r="D1051" s="14"/>
      <c r="E1051" s="15"/>
      <c r="F1051" s="15"/>
      <c r="G1051" s="55">
        <v>262</v>
      </c>
    </row>
    <row r="1052" spans="1:7" ht="17.25" customHeight="1">
      <c r="A1052" s="99"/>
      <c r="B1052" s="3" t="s">
        <v>291</v>
      </c>
      <c r="C1052" s="12"/>
      <c r="D1052" s="12"/>
      <c r="E1052" s="13"/>
      <c r="F1052" s="13"/>
      <c r="G1052" s="120">
        <f>(G1051/G1050)*100</f>
        <v>100</v>
      </c>
    </row>
    <row r="1053" spans="1:7" ht="36" customHeight="1">
      <c r="A1053" s="202" t="s">
        <v>496</v>
      </c>
      <c r="B1053" s="2" t="s">
        <v>497</v>
      </c>
      <c r="C1053" s="34" t="s">
        <v>31</v>
      </c>
      <c r="D1053" s="189" t="s">
        <v>164</v>
      </c>
      <c r="E1053" s="15"/>
      <c r="F1053" s="15"/>
      <c r="G1053" s="110">
        <f>SUM(G1057,G1063)</f>
        <v>2430</v>
      </c>
    </row>
    <row r="1054" spans="1:7" ht="17.25" customHeight="1">
      <c r="A1054" s="202"/>
      <c r="B1054" s="2" t="s">
        <v>762</v>
      </c>
      <c r="C1054" s="14"/>
      <c r="D1054" s="189"/>
      <c r="E1054" s="15"/>
      <c r="F1054" s="15"/>
      <c r="G1054" s="111">
        <f>SUM(G1058,G1064)</f>
        <v>2333</v>
      </c>
    </row>
    <row r="1055" spans="1:7" ht="17.25" customHeight="1">
      <c r="A1055" s="202"/>
      <c r="B1055" s="2" t="s">
        <v>291</v>
      </c>
      <c r="C1055" s="14"/>
      <c r="D1055" s="189"/>
      <c r="E1055" s="15"/>
      <c r="F1055" s="15"/>
      <c r="G1055" s="96">
        <f>(G1054/G1053)*100</f>
        <v>96.0082304526749</v>
      </c>
    </row>
    <row r="1056" spans="1:7" ht="17.25" customHeight="1">
      <c r="A1056" s="202"/>
      <c r="B1056" s="2" t="s">
        <v>6</v>
      </c>
      <c r="C1056" s="14"/>
      <c r="D1056" s="189"/>
      <c r="E1056" s="15"/>
      <c r="F1056" s="15"/>
      <c r="G1056" s="150"/>
    </row>
    <row r="1057" spans="1:7" ht="60" customHeight="1">
      <c r="A1057" s="201" t="s">
        <v>574</v>
      </c>
      <c r="B1057" s="33" t="s">
        <v>573</v>
      </c>
      <c r="C1057" s="34" t="s">
        <v>31</v>
      </c>
      <c r="D1057" s="204" t="s">
        <v>164</v>
      </c>
      <c r="E1057" s="30" t="s">
        <v>499</v>
      </c>
      <c r="F1057" s="30"/>
      <c r="G1057" s="110">
        <f>SUM(G1060)</f>
        <v>430</v>
      </c>
    </row>
    <row r="1058" spans="1:7" ht="17.25" customHeight="1">
      <c r="A1058" s="202"/>
      <c r="B1058" s="2" t="s">
        <v>762</v>
      </c>
      <c r="C1058" s="14"/>
      <c r="D1058" s="189"/>
      <c r="E1058" s="15"/>
      <c r="F1058" s="15"/>
      <c r="G1058" s="111">
        <f>SUM(G1061)</f>
        <v>430</v>
      </c>
    </row>
    <row r="1059" spans="1:7" ht="17.25" customHeight="1">
      <c r="A1059" s="202"/>
      <c r="B1059" s="2" t="s">
        <v>291</v>
      </c>
      <c r="C1059" s="14"/>
      <c r="D1059" s="189"/>
      <c r="E1059" s="15"/>
      <c r="F1059" s="15"/>
      <c r="G1059" s="96">
        <f>(G1058/G1057)*100</f>
        <v>100</v>
      </c>
    </row>
    <row r="1060" spans="1:7" ht="17.25" customHeight="1">
      <c r="A1060" s="202"/>
      <c r="B1060" s="37" t="s">
        <v>498</v>
      </c>
      <c r="C1060" s="38" t="s">
        <v>31</v>
      </c>
      <c r="D1060" s="206" t="s">
        <v>164</v>
      </c>
      <c r="E1060" s="39" t="s">
        <v>499</v>
      </c>
      <c r="F1060" s="39">
        <v>612</v>
      </c>
      <c r="G1060" s="40">
        <v>430</v>
      </c>
    </row>
    <row r="1061" spans="1:7" ht="17.25" customHeight="1">
      <c r="A1061" s="202"/>
      <c r="B1061" s="24" t="s">
        <v>762</v>
      </c>
      <c r="C1061" s="14"/>
      <c r="D1061" s="14"/>
      <c r="E1061" s="15"/>
      <c r="F1061" s="15"/>
      <c r="G1061" s="55">
        <v>430</v>
      </c>
    </row>
    <row r="1062" spans="1:7" ht="17.25" customHeight="1">
      <c r="A1062" s="100"/>
      <c r="B1062" s="3" t="s">
        <v>291</v>
      </c>
      <c r="C1062" s="12"/>
      <c r="D1062" s="12"/>
      <c r="E1062" s="13"/>
      <c r="F1062" s="13"/>
      <c r="G1062" s="102">
        <f>(G1061/G1060)*100</f>
        <v>100</v>
      </c>
    </row>
    <row r="1063" spans="1:7" ht="33" customHeight="1">
      <c r="A1063" s="202" t="s">
        <v>575</v>
      </c>
      <c r="B1063" s="2" t="s">
        <v>387</v>
      </c>
      <c r="C1063" s="14" t="s">
        <v>31</v>
      </c>
      <c r="D1063" s="14" t="s">
        <v>164</v>
      </c>
      <c r="E1063" s="15"/>
      <c r="F1063" s="15"/>
      <c r="G1063" s="110">
        <f>SUM(G1066)</f>
        <v>2000</v>
      </c>
    </row>
    <row r="1064" spans="1:7" ht="17.25" customHeight="1">
      <c r="A1064" s="202"/>
      <c r="B1064" s="2" t="s">
        <v>762</v>
      </c>
      <c r="C1064" s="14"/>
      <c r="D1064" s="14"/>
      <c r="E1064" s="15"/>
      <c r="F1064" s="15"/>
      <c r="G1064" s="111">
        <f>SUM(G1067)</f>
        <v>1903</v>
      </c>
    </row>
    <row r="1065" spans="1:7" ht="17.25" customHeight="1">
      <c r="A1065" s="202"/>
      <c r="B1065" s="2" t="s">
        <v>291</v>
      </c>
      <c r="C1065" s="14"/>
      <c r="D1065" s="14"/>
      <c r="E1065" s="15"/>
      <c r="F1065" s="15"/>
      <c r="G1065" s="96">
        <f>(G1064/G1063)*100</f>
        <v>95.15</v>
      </c>
    </row>
    <row r="1066" spans="1:7" ht="45" customHeight="1">
      <c r="A1066" s="202"/>
      <c r="B1066" s="54" t="s">
        <v>579</v>
      </c>
      <c r="C1066" s="34" t="s">
        <v>31</v>
      </c>
      <c r="D1066" s="34" t="s">
        <v>164</v>
      </c>
      <c r="E1066" s="30" t="s">
        <v>576</v>
      </c>
      <c r="F1066" s="30"/>
      <c r="G1066" s="110">
        <f>SUM(G1069)</f>
        <v>2000</v>
      </c>
    </row>
    <row r="1067" spans="1:7" ht="17.25" customHeight="1">
      <c r="A1067" s="202"/>
      <c r="B1067" s="24" t="s">
        <v>762</v>
      </c>
      <c r="C1067" s="14"/>
      <c r="D1067" s="14"/>
      <c r="E1067" s="15"/>
      <c r="F1067" s="15"/>
      <c r="G1067" s="111">
        <f>SUM(G1070)</f>
        <v>1903</v>
      </c>
    </row>
    <row r="1068" spans="1:7" ht="17.25" customHeight="1">
      <c r="A1068" s="202"/>
      <c r="B1068" s="52" t="s">
        <v>291</v>
      </c>
      <c r="C1068" s="19"/>
      <c r="D1068" s="19"/>
      <c r="E1068" s="18"/>
      <c r="F1068" s="18"/>
      <c r="G1068" s="120">
        <f>(G1067/G1066)*100</f>
        <v>95.15</v>
      </c>
    </row>
    <row r="1069" spans="1:7" ht="32.25" customHeight="1">
      <c r="A1069" s="202"/>
      <c r="B1069" s="2" t="s">
        <v>578</v>
      </c>
      <c r="C1069" s="14" t="s">
        <v>31</v>
      </c>
      <c r="D1069" s="14" t="s">
        <v>164</v>
      </c>
      <c r="E1069" s="15" t="s">
        <v>576</v>
      </c>
      <c r="F1069" s="15" t="s">
        <v>577</v>
      </c>
      <c r="G1069" s="55">
        <v>2000</v>
      </c>
    </row>
    <row r="1070" spans="1:7" ht="17.25" customHeight="1">
      <c r="A1070" s="202"/>
      <c r="B1070" s="2" t="s">
        <v>762</v>
      </c>
      <c r="C1070" s="14"/>
      <c r="D1070" s="14"/>
      <c r="E1070" s="15"/>
      <c r="F1070" s="15"/>
      <c r="G1070" s="55">
        <v>1903</v>
      </c>
    </row>
    <row r="1071" spans="1:7" ht="17.25" customHeight="1">
      <c r="A1071" s="100"/>
      <c r="B1071" s="3" t="s">
        <v>291</v>
      </c>
      <c r="C1071" s="12"/>
      <c r="D1071" s="12"/>
      <c r="E1071" s="13"/>
      <c r="F1071" s="13"/>
      <c r="G1071" s="102">
        <f>(G1070/G1069)*100</f>
        <v>95.15</v>
      </c>
    </row>
    <row r="1072" spans="1:7" ht="50.25" customHeight="1">
      <c r="A1072" s="202" t="s">
        <v>580</v>
      </c>
      <c r="B1072" s="2" t="s">
        <v>582</v>
      </c>
      <c r="C1072" s="14" t="s">
        <v>31</v>
      </c>
      <c r="D1072" s="14" t="s">
        <v>164</v>
      </c>
      <c r="E1072" s="15" t="s">
        <v>581</v>
      </c>
      <c r="F1072" s="15"/>
      <c r="G1072" s="110">
        <f>SUM(G1075)</f>
        <v>359</v>
      </c>
    </row>
    <row r="1073" spans="1:7" ht="17.25" customHeight="1">
      <c r="A1073" s="202"/>
      <c r="B1073" s="2" t="s">
        <v>762</v>
      </c>
      <c r="C1073" s="14"/>
      <c r="D1073" s="14"/>
      <c r="E1073" s="15"/>
      <c r="F1073" s="15"/>
      <c r="G1073" s="111">
        <f>SUM(G1076)</f>
        <v>180</v>
      </c>
    </row>
    <row r="1074" spans="1:7" ht="17.25" customHeight="1">
      <c r="A1074" s="202"/>
      <c r="B1074" s="2" t="s">
        <v>291</v>
      </c>
      <c r="C1074" s="14"/>
      <c r="D1074" s="14"/>
      <c r="E1074" s="15"/>
      <c r="F1074" s="15"/>
      <c r="G1074" s="96">
        <f>(G1073/G1072)*100</f>
        <v>50.13927576601671</v>
      </c>
    </row>
    <row r="1075" spans="1:7" ht="60.75" customHeight="1">
      <c r="A1075" s="202"/>
      <c r="B1075" s="37" t="s">
        <v>622</v>
      </c>
      <c r="C1075" s="38" t="s">
        <v>31</v>
      </c>
      <c r="D1075" s="38" t="s">
        <v>164</v>
      </c>
      <c r="E1075" s="39" t="s">
        <v>581</v>
      </c>
      <c r="F1075" s="39">
        <v>611</v>
      </c>
      <c r="G1075" s="40">
        <v>359</v>
      </c>
    </row>
    <row r="1076" spans="1:7" ht="17.25" customHeight="1">
      <c r="A1076" s="202"/>
      <c r="B1076" s="2" t="s">
        <v>762</v>
      </c>
      <c r="C1076" s="14"/>
      <c r="D1076" s="14"/>
      <c r="E1076" s="15"/>
      <c r="F1076" s="15"/>
      <c r="G1076" s="55">
        <v>180</v>
      </c>
    </row>
    <row r="1077" spans="1:7" ht="17.25" customHeight="1">
      <c r="A1077" s="100"/>
      <c r="B1077" s="3" t="s">
        <v>291</v>
      </c>
      <c r="C1077" s="12"/>
      <c r="D1077" s="12"/>
      <c r="E1077" s="13"/>
      <c r="F1077" s="13"/>
      <c r="G1077" s="102">
        <f>(G1076/G1075)*100</f>
        <v>50.13927576601671</v>
      </c>
    </row>
    <row r="1078" spans="1:7" ht="49.5" customHeight="1">
      <c r="A1078" s="200" t="s">
        <v>583</v>
      </c>
      <c r="B1078" s="32" t="s">
        <v>584</v>
      </c>
      <c r="C1078" s="21" t="s">
        <v>31</v>
      </c>
      <c r="D1078" s="21" t="s">
        <v>164</v>
      </c>
      <c r="E1078" s="22"/>
      <c r="F1078" s="22"/>
      <c r="G1078" s="104">
        <f>SUM(G1081)</f>
        <v>1861</v>
      </c>
    </row>
    <row r="1079" spans="1:7" ht="17.25" customHeight="1">
      <c r="A1079" s="200"/>
      <c r="B1079" s="32" t="s">
        <v>762</v>
      </c>
      <c r="C1079" s="21"/>
      <c r="D1079" s="21"/>
      <c r="E1079" s="22"/>
      <c r="F1079" s="22"/>
      <c r="G1079" s="107">
        <f>SUM(G1082)</f>
        <v>1861</v>
      </c>
    </row>
    <row r="1080" spans="1:7" ht="17.25" customHeight="1">
      <c r="A1080" s="200"/>
      <c r="B1080" s="32" t="s">
        <v>291</v>
      </c>
      <c r="C1080" s="21"/>
      <c r="D1080" s="21"/>
      <c r="E1080" s="22"/>
      <c r="F1080" s="22"/>
      <c r="G1080" s="103">
        <f>(G1079/G1078)*100</f>
        <v>100</v>
      </c>
    </row>
    <row r="1081" spans="1:7" ht="109.5" customHeight="1">
      <c r="A1081" s="201" t="s">
        <v>585</v>
      </c>
      <c r="B1081" s="33" t="s">
        <v>751</v>
      </c>
      <c r="C1081" s="34" t="s">
        <v>31</v>
      </c>
      <c r="D1081" s="34" t="s">
        <v>164</v>
      </c>
      <c r="E1081" s="30" t="s">
        <v>483</v>
      </c>
      <c r="F1081" s="30"/>
      <c r="G1081" s="110">
        <f>SUM(G1084)</f>
        <v>1861</v>
      </c>
    </row>
    <row r="1082" spans="1:7" ht="17.25" customHeight="1">
      <c r="A1082" s="202"/>
      <c r="B1082" s="2" t="s">
        <v>762</v>
      </c>
      <c r="C1082" s="14"/>
      <c r="D1082" s="14"/>
      <c r="E1082" s="15"/>
      <c r="F1082" s="15"/>
      <c r="G1082" s="111">
        <f>SUM(G1085)</f>
        <v>1861</v>
      </c>
    </row>
    <row r="1083" spans="1:7" ht="17.25" customHeight="1">
      <c r="A1083" s="202"/>
      <c r="B1083" s="2" t="s">
        <v>291</v>
      </c>
      <c r="C1083" s="14"/>
      <c r="D1083" s="14"/>
      <c r="E1083" s="15"/>
      <c r="F1083" s="15"/>
      <c r="G1083" s="96">
        <f>(G1082/G1081)*100</f>
        <v>100</v>
      </c>
    </row>
    <row r="1084" spans="1:7" ht="33.75" customHeight="1">
      <c r="A1084" s="202"/>
      <c r="B1084" s="37" t="s">
        <v>586</v>
      </c>
      <c r="C1084" s="38" t="s">
        <v>31</v>
      </c>
      <c r="D1084" s="38" t="s">
        <v>164</v>
      </c>
      <c r="E1084" s="39" t="s">
        <v>483</v>
      </c>
      <c r="F1084" s="39" t="s">
        <v>245</v>
      </c>
      <c r="G1084" s="40">
        <v>1861</v>
      </c>
    </row>
    <row r="1085" spans="1:7" ht="17.25" customHeight="1">
      <c r="A1085" s="202"/>
      <c r="B1085" s="2" t="s">
        <v>762</v>
      </c>
      <c r="C1085" s="14"/>
      <c r="D1085" s="14"/>
      <c r="E1085" s="15"/>
      <c r="F1085" s="15"/>
      <c r="G1085" s="55">
        <v>1861</v>
      </c>
    </row>
    <row r="1086" spans="1:7" ht="17.25" customHeight="1">
      <c r="A1086" s="202"/>
      <c r="B1086" s="2" t="s">
        <v>291</v>
      </c>
      <c r="C1086" s="14"/>
      <c r="D1086" s="14"/>
      <c r="E1086" s="15"/>
      <c r="F1086" s="15"/>
      <c r="G1086" s="102">
        <f>(G1085/G1084)*100</f>
        <v>100</v>
      </c>
    </row>
    <row r="1087" spans="1:7" ht="33.75" customHeight="1">
      <c r="A1087" s="199" t="s">
        <v>113</v>
      </c>
      <c r="B1087" s="43" t="s">
        <v>400</v>
      </c>
      <c r="C1087" s="34" t="s">
        <v>31</v>
      </c>
      <c r="D1087" s="42" t="s">
        <v>158</v>
      </c>
      <c r="E1087" s="16"/>
      <c r="F1087" s="16"/>
      <c r="G1087" s="11">
        <f>SUM(G1090,G1096,G1102,G1117,G1126)</f>
        <v>47698</v>
      </c>
    </row>
    <row r="1088" spans="1:7" ht="17.25" customHeight="1">
      <c r="A1088" s="200"/>
      <c r="B1088" s="32" t="s">
        <v>762</v>
      </c>
      <c r="C1088" s="14"/>
      <c r="D1088" s="21"/>
      <c r="E1088" s="22"/>
      <c r="F1088" s="22"/>
      <c r="G1088" s="107">
        <f>SUM(G1091,G1097,G1103,G1118,G1127)</f>
        <v>32293</v>
      </c>
    </row>
    <row r="1089" spans="1:7" ht="17.25" customHeight="1">
      <c r="A1089" s="200"/>
      <c r="B1089" s="32" t="s">
        <v>291</v>
      </c>
      <c r="C1089" s="14"/>
      <c r="D1089" s="21"/>
      <c r="E1089" s="22"/>
      <c r="F1089" s="22"/>
      <c r="G1089" s="132">
        <f>(G1088/G1087)*100</f>
        <v>67.7030483458426</v>
      </c>
    </row>
    <row r="1090" spans="1:7" ht="17.25" customHeight="1">
      <c r="A1090" s="199" t="s">
        <v>115</v>
      </c>
      <c r="B1090" s="41" t="s">
        <v>401</v>
      </c>
      <c r="C1090" s="42" t="s">
        <v>31</v>
      </c>
      <c r="D1090" s="42" t="s">
        <v>158</v>
      </c>
      <c r="E1090" s="16" t="s">
        <v>114</v>
      </c>
      <c r="F1090" s="16"/>
      <c r="G1090" s="104">
        <f>SUM(G1093)</f>
        <v>41801</v>
      </c>
    </row>
    <row r="1091" spans="1:7" ht="17.25" customHeight="1">
      <c r="A1091" s="200"/>
      <c r="B1091" s="71" t="s">
        <v>762</v>
      </c>
      <c r="C1091" s="21"/>
      <c r="D1091" s="21"/>
      <c r="E1091" s="22"/>
      <c r="F1091" s="22"/>
      <c r="G1091" s="107">
        <f>SUM(G1094)</f>
        <v>29856</v>
      </c>
    </row>
    <row r="1092" spans="1:7" ht="17.25" customHeight="1">
      <c r="A1092" s="200"/>
      <c r="B1092" s="71" t="s">
        <v>291</v>
      </c>
      <c r="C1092" s="21"/>
      <c r="D1092" s="21"/>
      <c r="E1092" s="22"/>
      <c r="F1092" s="22"/>
      <c r="G1092" s="132">
        <f>(G1091/G1090)*100</f>
        <v>71.42412860936341</v>
      </c>
    </row>
    <row r="1093" spans="1:7" ht="63.75" customHeight="1">
      <c r="A1093" s="201" t="s">
        <v>214</v>
      </c>
      <c r="B1093" s="37" t="s">
        <v>622</v>
      </c>
      <c r="C1093" s="34" t="s">
        <v>31</v>
      </c>
      <c r="D1093" s="34" t="s">
        <v>158</v>
      </c>
      <c r="E1093" s="30" t="s">
        <v>94</v>
      </c>
      <c r="F1093" s="30">
        <v>611</v>
      </c>
      <c r="G1093" s="10">
        <v>41801</v>
      </c>
    </row>
    <row r="1094" spans="1:7" ht="17.25" customHeight="1">
      <c r="A1094" s="202"/>
      <c r="B1094" s="24" t="s">
        <v>762</v>
      </c>
      <c r="C1094" s="14"/>
      <c r="D1094" s="14"/>
      <c r="E1094" s="15"/>
      <c r="F1094" s="15"/>
      <c r="G1094" s="8">
        <v>29856</v>
      </c>
    </row>
    <row r="1095" spans="1:7" ht="17.25" customHeight="1">
      <c r="A1095" s="100"/>
      <c r="B1095" s="35" t="s">
        <v>291</v>
      </c>
      <c r="C1095" s="12"/>
      <c r="D1095" s="12"/>
      <c r="E1095" s="13"/>
      <c r="F1095" s="13"/>
      <c r="G1095" s="120">
        <f>(G1094/G1093)*100</f>
        <v>71.42412860936341</v>
      </c>
    </row>
    <row r="1096" spans="1:7" ht="34.5" customHeight="1">
      <c r="A1096" s="282" t="s">
        <v>116</v>
      </c>
      <c r="B1096" s="71" t="s">
        <v>397</v>
      </c>
      <c r="C1096" s="21" t="s">
        <v>31</v>
      </c>
      <c r="D1096" s="21" t="s">
        <v>161</v>
      </c>
      <c r="E1096" s="22" t="s">
        <v>185</v>
      </c>
      <c r="F1096" s="22"/>
      <c r="G1096" s="104">
        <f>SUM(G1099)</f>
        <v>35</v>
      </c>
    </row>
    <row r="1097" spans="1:7" ht="17.25" customHeight="1">
      <c r="A1097" s="282"/>
      <c r="B1097" s="71" t="s">
        <v>762</v>
      </c>
      <c r="C1097" s="21"/>
      <c r="D1097" s="21"/>
      <c r="E1097" s="22"/>
      <c r="F1097" s="22"/>
      <c r="G1097" s="107">
        <f>SUM(G1100)</f>
        <v>17</v>
      </c>
    </row>
    <row r="1098" spans="1:7" ht="17.25" customHeight="1">
      <c r="A1098" s="282"/>
      <c r="B1098" s="71" t="s">
        <v>291</v>
      </c>
      <c r="C1098" s="21"/>
      <c r="D1098" s="21"/>
      <c r="E1098" s="22"/>
      <c r="F1098" s="22"/>
      <c r="G1098" s="132">
        <f>(G1097/G1096)*100</f>
        <v>48.57142857142857</v>
      </c>
    </row>
    <row r="1099" spans="1:7" ht="34.5" customHeight="1">
      <c r="A1099" s="282"/>
      <c r="B1099" s="208" t="s">
        <v>555</v>
      </c>
      <c r="C1099" s="26" t="s">
        <v>31</v>
      </c>
      <c r="D1099" s="26" t="s">
        <v>161</v>
      </c>
      <c r="E1099" s="27" t="s">
        <v>185</v>
      </c>
      <c r="F1099" s="27">
        <v>244</v>
      </c>
      <c r="G1099" s="28">
        <v>35</v>
      </c>
    </row>
    <row r="1100" spans="1:7" ht="17.25" customHeight="1">
      <c r="A1100" s="196"/>
      <c r="B1100" s="2" t="s">
        <v>762</v>
      </c>
      <c r="C1100" s="14"/>
      <c r="D1100" s="14"/>
      <c r="E1100" s="15"/>
      <c r="F1100" s="15"/>
      <c r="G1100" s="8">
        <v>17</v>
      </c>
    </row>
    <row r="1101" spans="1:7" ht="17.25" customHeight="1">
      <c r="A1101" s="98"/>
      <c r="B1101" s="2" t="s">
        <v>291</v>
      </c>
      <c r="C1101" s="14"/>
      <c r="D1101" s="14"/>
      <c r="E1101" s="15"/>
      <c r="F1101" s="15"/>
      <c r="G1101" s="120">
        <f>(G1100/G1099)*100</f>
        <v>48.57142857142857</v>
      </c>
    </row>
    <row r="1102" spans="1:7" ht="31.5">
      <c r="A1102" s="130" t="s">
        <v>209</v>
      </c>
      <c r="B1102" s="63" t="s">
        <v>402</v>
      </c>
      <c r="C1102" s="42" t="s">
        <v>31</v>
      </c>
      <c r="D1102" s="42" t="s">
        <v>158</v>
      </c>
      <c r="E1102" s="16" t="s">
        <v>117</v>
      </c>
      <c r="F1102" s="16"/>
      <c r="G1102" s="11">
        <f>SUM(G1108,G1111)</f>
        <v>1591</v>
      </c>
    </row>
    <row r="1103" spans="1:7" ht="17.25" customHeight="1">
      <c r="A1103" s="129"/>
      <c r="B1103" s="32" t="s">
        <v>762</v>
      </c>
      <c r="C1103" s="21"/>
      <c r="D1103" s="21"/>
      <c r="E1103" s="22"/>
      <c r="F1103" s="22"/>
      <c r="G1103" s="107">
        <f>SUM(G1109,G1112)</f>
        <v>1583</v>
      </c>
    </row>
    <row r="1104" spans="1:7" ht="17.25" customHeight="1">
      <c r="A1104" s="84"/>
      <c r="B1104" s="31" t="s">
        <v>291</v>
      </c>
      <c r="C1104" s="20"/>
      <c r="D1104" s="20"/>
      <c r="E1104" s="17"/>
      <c r="F1104" s="17"/>
      <c r="G1104" s="132">
        <f>(G1103/G1102)*100</f>
        <v>99.49717159019484</v>
      </c>
    </row>
    <row r="1105" spans="1:7" ht="66" customHeight="1">
      <c r="A1105" s="85" t="s">
        <v>277</v>
      </c>
      <c r="B1105" s="24" t="s">
        <v>403</v>
      </c>
      <c r="C1105" s="21" t="s">
        <v>31</v>
      </c>
      <c r="D1105" s="21" t="s">
        <v>158</v>
      </c>
      <c r="E1105" s="22" t="s">
        <v>254</v>
      </c>
      <c r="F1105" s="22"/>
      <c r="G1105" s="110">
        <f>SUM(G1108)</f>
        <v>1450</v>
      </c>
    </row>
    <row r="1106" spans="1:7" ht="17.25" customHeight="1">
      <c r="A1106" s="85"/>
      <c r="B1106" s="24" t="s">
        <v>762</v>
      </c>
      <c r="C1106" s="21"/>
      <c r="D1106" s="21"/>
      <c r="E1106" s="22"/>
      <c r="F1106" s="22"/>
      <c r="G1106" s="111">
        <f>SUM(G1109)</f>
        <v>1442</v>
      </c>
    </row>
    <row r="1107" spans="1:7" ht="17.25" customHeight="1">
      <c r="A1107" s="85"/>
      <c r="B1107" s="52" t="s">
        <v>291</v>
      </c>
      <c r="C1107" s="68"/>
      <c r="D1107" s="68"/>
      <c r="E1107" s="69"/>
      <c r="F1107" s="69"/>
      <c r="G1107" s="120">
        <f>(G1106/G1105)*100</f>
        <v>99.44827586206897</v>
      </c>
    </row>
    <row r="1108" spans="1:7" ht="17.25" customHeight="1">
      <c r="A1108" s="85"/>
      <c r="B1108" s="24" t="s">
        <v>404</v>
      </c>
      <c r="C1108" s="14" t="s">
        <v>31</v>
      </c>
      <c r="D1108" s="14" t="s">
        <v>158</v>
      </c>
      <c r="E1108" s="15" t="s">
        <v>254</v>
      </c>
      <c r="F1108" s="15">
        <v>612</v>
      </c>
      <c r="G1108" s="8">
        <v>1450</v>
      </c>
    </row>
    <row r="1109" spans="1:7" ht="17.25" customHeight="1">
      <c r="A1109" s="85"/>
      <c r="B1109" s="2" t="s">
        <v>762</v>
      </c>
      <c r="C1109" s="14"/>
      <c r="D1109" s="14"/>
      <c r="E1109" s="15"/>
      <c r="F1109" s="15"/>
      <c r="G1109" s="8">
        <v>1442</v>
      </c>
    </row>
    <row r="1110" spans="1:7" ht="17.25" customHeight="1">
      <c r="A1110" s="86"/>
      <c r="B1110" s="3" t="s">
        <v>291</v>
      </c>
      <c r="C1110" s="12"/>
      <c r="D1110" s="12"/>
      <c r="E1110" s="13"/>
      <c r="F1110" s="13"/>
      <c r="G1110" s="120">
        <f>(G1109/G1108)*100</f>
        <v>99.44827586206897</v>
      </c>
    </row>
    <row r="1111" spans="1:7" ht="45.75" customHeight="1">
      <c r="A1111" s="202" t="s">
        <v>278</v>
      </c>
      <c r="B1111" s="2" t="s">
        <v>405</v>
      </c>
      <c r="C1111" s="14" t="s">
        <v>31</v>
      </c>
      <c r="D1111" s="14" t="s">
        <v>158</v>
      </c>
      <c r="E1111" s="15" t="s">
        <v>255</v>
      </c>
      <c r="F1111" s="15"/>
      <c r="G1111" s="110">
        <f>SUM(G1114)</f>
        <v>141</v>
      </c>
    </row>
    <row r="1112" spans="1:7" ht="17.25" customHeight="1">
      <c r="A1112" s="202"/>
      <c r="B1112" s="24" t="s">
        <v>762</v>
      </c>
      <c r="C1112" s="21"/>
      <c r="D1112" s="21"/>
      <c r="E1112" s="22"/>
      <c r="F1112" s="22"/>
      <c r="G1112" s="111">
        <f>SUM(G1115)</f>
        <v>141</v>
      </c>
    </row>
    <row r="1113" spans="1:7" ht="17.25" customHeight="1">
      <c r="A1113" s="202"/>
      <c r="B1113" s="52" t="s">
        <v>291</v>
      </c>
      <c r="C1113" s="68"/>
      <c r="D1113" s="68"/>
      <c r="E1113" s="69"/>
      <c r="F1113" s="69"/>
      <c r="G1113" s="120">
        <f>(G1112/G1111)*100</f>
        <v>100</v>
      </c>
    </row>
    <row r="1114" spans="1:7" ht="17.25" customHeight="1">
      <c r="A1114" s="200"/>
      <c r="B1114" s="24" t="s">
        <v>404</v>
      </c>
      <c r="C1114" s="14" t="s">
        <v>31</v>
      </c>
      <c r="D1114" s="14" t="s">
        <v>158</v>
      </c>
      <c r="E1114" s="15" t="s">
        <v>255</v>
      </c>
      <c r="F1114" s="15">
        <v>612</v>
      </c>
      <c r="G1114" s="8">
        <v>141</v>
      </c>
    </row>
    <row r="1115" spans="1:7" ht="17.25" customHeight="1">
      <c r="A1115" s="200"/>
      <c r="B1115" s="2" t="s">
        <v>762</v>
      </c>
      <c r="C1115" s="14"/>
      <c r="D1115" s="14"/>
      <c r="E1115" s="15"/>
      <c r="F1115" s="15"/>
      <c r="G1115" s="8">
        <v>141</v>
      </c>
    </row>
    <row r="1116" spans="1:7" ht="17.25" customHeight="1">
      <c r="A1116" s="99"/>
      <c r="B1116" s="3" t="s">
        <v>291</v>
      </c>
      <c r="C1116" s="12"/>
      <c r="D1116" s="12"/>
      <c r="E1116" s="13"/>
      <c r="F1116" s="13"/>
      <c r="G1116" s="120">
        <f>(G1115/G1114)*100</f>
        <v>100</v>
      </c>
    </row>
    <row r="1117" spans="1:7" ht="98.25" customHeight="1">
      <c r="A1117" s="200" t="s">
        <v>587</v>
      </c>
      <c r="B1117" s="32" t="s">
        <v>524</v>
      </c>
      <c r="C1117" s="21" t="s">
        <v>31</v>
      </c>
      <c r="D1117" s="21" t="s">
        <v>158</v>
      </c>
      <c r="E1117" s="22"/>
      <c r="F1117" s="22"/>
      <c r="G1117" s="104">
        <f>SUM(G1120)</f>
        <v>1600</v>
      </c>
    </row>
    <row r="1118" spans="1:7" ht="17.25" customHeight="1">
      <c r="A1118" s="200"/>
      <c r="B1118" s="32" t="s">
        <v>762</v>
      </c>
      <c r="C1118" s="21"/>
      <c r="D1118" s="21"/>
      <c r="E1118" s="22"/>
      <c r="F1118" s="22"/>
      <c r="G1118" s="107">
        <f>SUM(G1121)</f>
        <v>0</v>
      </c>
    </row>
    <row r="1119" spans="1:7" ht="17.25" customHeight="1">
      <c r="A1119" s="200"/>
      <c r="B1119" s="32" t="s">
        <v>291</v>
      </c>
      <c r="C1119" s="21"/>
      <c r="D1119" s="21"/>
      <c r="E1119" s="22"/>
      <c r="F1119" s="22"/>
      <c r="G1119" s="103">
        <f>(G1118/G1117)*100</f>
        <v>0</v>
      </c>
    </row>
    <row r="1120" spans="1:7" ht="91.5" customHeight="1">
      <c r="A1120" s="200"/>
      <c r="B1120" s="54" t="s">
        <v>588</v>
      </c>
      <c r="C1120" s="34" t="s">
        <v>31</v>
      </c>
      <c r="D1120" s="34" t="s">
        <v>158</v>
      </c>
      <c r="E1120" s="30" t="s">
        <v>521</v>
      </c>
      <c r="F1120" s="30"/>
      <c r="G1120" s="110">
        <f>SUM(G1123)</f>
        <v>1600</v>
      </c>
    </row>
    <row r="1121" spans="1:7" ht="17.25" customHeight="1">
      <c r="A1121" s="200"/>
      <c r="B1121" s="24" t="s">
        <v>762</v>
      </c>
      <c r="C1121" s="14"/>
      <c r="D1121" s="14"/>
      <c r="E1121" s="15"/>
      <c r="F1121" s="15"/>
      <c r="G1121" s="111">
        <f>SUM(G1124)</f>
        <v>0</v>
      </c>
    </row>
    <row r="1122" spans="1:7" ht="17.25" customHeight="1">
      <c r="A1122" s="200"/>
      <c r="B1122" s="52" t="s">
        <v>291</v>
      </c>
      <c r="C1122" s="19"/>
      <c r="D1122" s="19"/>
      <c r="E1122" s="18"/>
      <c r="F1122" s="18"/>
      <c r="G1122" s="120">
        <f>(G1121/G1120)*100</f>
        <v>0</v>
      </c>
    </row>
    <row r="1123" spans="1:7" ht="17.25" customHeight="1">
      <c r="A1123" s="200"/>
      <c r="B1123" s="2" t="s">
        <v>526</v>
      </c>
      <c r="C1123" s="14" t="s">
        <v>31</v>
      </c>
      <c r="D1123" s="14" t="s">
        <v>158</v>
      </c>
      <c r="E1123" s="15" t="s">
        <v>521</v>
      </c>
      <c r="F1123" s="15">
        <v>612</v>
      </c>
      <c r="G1123" s="8">
        <v>1600</v>
      </c>
    </row>
    <row r="1124" spans="1:7" ht="17.25" customHeight="1">
      <c r="A1124" s="200"/>
      <c r="B1124" s="2" t="s">
        <v>762</v>
      </c>
      <c r="C1124" s="14"/>
      <c r="D1124" s="14"/>
      <c r="E1124" s="15"/>
      <c r="F1124" s="15"/>
      <c r="G1124" s="8">
        <v>0</v>
      </c>
    </row>
    <row r="1125" spans="1:7" ht="17.25" customHeight="1">
      <c r="A1125" s="99"/>
      <c r="B1125" s="3" t="s">
        <v>291</v>
      </c>
      <c r="C1125" s="12"/>
      <c r="D1125" s="12"/>
      <c r="E1125" s="13"/>
      <c r="F1125" s="13"/>
      <c r="G1125" s="102">
        <f>(G1124/G1123)*100</f>
        <v>0</v>
      </c>
    </row>
    <row r="1126" spans="1:7" ht="151.5" customHeight="1">
      <c r="A1126" s="200" t="s">
        <v>589</v>
      </c>
      <c r="B1126" s="32" t="s">
        <v>700</v>
      </c>
      <c r="C1126" s="21" t="s">
        <v>31</v>
      </c>
      <c r="D1126" s="21" t="s">
        <v>158</v>
      </c>
      <c r="E1126" s="22" t="s">
        <v>478</v>
      </c>
      <c r="F1126" s="22"/>
      <c r="G1126" s="104">
        <f>SUM(G1129)</f>
        <v>2671</v>
      </c>
    </row>
    <row r="1127" spans="1:7" ht="17.25" customHeight="1">
      <c r="A1127" s="200"/>
      <c r="B1127" s="32" t="s">
        <v>762</v>
      </c>
      <c r="C1127" s="21"/>
      <c r="D1127" s="21"/>
      <c r="E1127" s="22"/>
      <c r="F1127" s="22"/>
      <c r="G1127" s="107">
        <f>SUM(G1130)</f>
        <v>837</v>
      </c>
    </row>
    <row r="1128" spans="1:7" ht="17.25" customHeight="1">
      <c r="A1128" s="200"/>
      <c r="B1128" s="32" t="s">
        <v>291</v>
      </c>
      <c r="C1128" s="21"/>
      <c r="D1128" s="21"/>
      <c r="E1128" s="22"/>
      <c r="F1128" s="22"/>
      <c r="G1128" s="103">
        <f>(G1127/G1126)*100</f>
        <v>31.336578060651444</v>
      </c>
    </row>
    <row r="1129" spans="1:7" ht="63.75" customHeight="1">
      <c r="A1129" s="200"/>
      <c r="B1129" s="37" t="s">
        <v>622</v>
      </c>
      <c r="C1129" s="38" t="s">
        <v>31</v>
      </c>
      <c r="D1129" s="38" t="s">
        <v>158</v>
      </c>
      <c r="E1129" s="39" t="s">
        <v>478</v>
      </c>
      <c r="F1129" s="39">
        <v>611</v>
      </c>
      <c r="G1129" s="9">
        <v>2671</v>
      </c>
    </row>
    <row r="1130" spans="1:7" ht="17.25" customHeight="1">
      <c r="A1130" s="200"/>
      <c r="B1130" s="2" t="s">
        <v>762</v>
      </c>
      <c r="C1130" s="14"/>
      <c r="D1130" s="14"/>
      <c r="E1130" s="15"/>
      <c r="F1130" s="15"/>
      <c r="G1130" s="8">
        <v>837</v>
      </c>
    </row>
    <row r="1131" spans="1:7" ht="17.25" customHeight="1">
      <c r="A1131" s="99"/>
      <c r="B1131" s="3" t="s">
        <v>291</v>
      </c>
      <c r="C1131" s="12"/>
      <c r="D1131" s="12"/>
      <c r="E1131" s="13"/>
      <c r="F1131" s="13"/>
      <c r="G1131" s="102">
        <f>(G1130/G1129)*100</f>
        <v>31.336578060651444</v>
      </c>
    </row>
    <row r="1132" spans="1:7" ht="51.75" customHeight="1">
      <c r="A1132" s="200" t="s">
        <v>118</v>
      </c>
      <c r="B1132" s="32" t="s">
        <v>406</v>
      </c>
      <c r="C1132" s="21" t="s">
        <v>31</v>
      </c>
      <c r="D1132" s="21" t="s">
        <v>158</v>
      </c>
      <c r="E1132" s="22"/>
      <c r="F1132" s="22"/>
      <c r="G1132" s="5">
        <f>SUM(G1139,G1168,G1184)</f>
        <v>30192</v>
      </c>
    </row>
    <row r="1133" spans="1:7" ht="17.25" customHeight="1">
      <c r="A1133" s="200"/>
      <c r="B1133" s="32" t="s">
        <v>762</v>
      </c>
      <c r="C1133" s="21"/>
      <c r="D1133" s="21"/>
      <c r="E1133" s="22"/>
      <c r="F1133" s="22"/>
      <c r="G1133" s="5">
        <f>SUM(G1140,G1169,G1185)</f>
        <v>22133</v>
      </c>
    </row>
    <row r="1134" spans="1:7" ht="17.25" customHeight="1">
      <c r="A1134" s="200"/>
      <c r="B1134" s="32" t="s">
        <v>291</v>
      </c>
      <c r="C1134" s="21"/>
      <c r="D1134" s="21"/>
      <c r="E1134" s="22"/>
      <c r="F1134" s="22"/>
      <c r="G1134" s="103">
        <f>(G1133/G1132)*100</f>
        <v>73.30749867514574</v>
      </c>
    </row>
    <row r="1135" spans="1:7" ht="17.25" customHeight="1">
      <c r="A1135" s="250"/>
      <c r="B1135" s="186" t="s">
        <v>8</v>
      </c>
      <c r="C1135" s="21"/>
      <c r="D1135" s="21"/>
      <c r="E1135" s="22"/>
      <c r="F1135" s="22"/>
      <c r="G1135" s="103"/>
    </row>
    <row r="1136" spans="1:7" ht="17.25" customHeight="1">
      <c r="A1136" s="250"/>
      <c r="B1136" s="259" t="s">
        <v>760</v>
      </c>
      <c r="C1136" s="260"/>
      <c r="D1136" s="260"/>
      <c r="E1136" s="261"/>
      <c r="F1136" s="261"/>
      <c r="G1136" s="262">
        <v>128</v>
      </c>
    </row>
    <row r="1137" spans="1:7" ht="17.25" customHeight="1">
      <c r="A1137" s="250"/>
      <c r="B1137" s="259" t="s">
        <v>762</v>
      </c>
      <c r="C1137" s="260"/>
      <c r="D1137" s="260"/>
      <c r="E1137" s="261"/>
      <c r="F1137" s="261"/>
      <c r="G1137" s="262">
        <v>127</v>
      </c>
    </row>
    <row r="1138" spans="1:7" ht="17.25" customHeight="1">
      <c r="A1138" s="250"/>
      <c r="B1138" s="259" t="s">
        <v>291</v>
      </c>
      <c r="C1138" s="260"/>
      <c r="D1138" s="260"/>
      <c r="E1138" s="261"/>
      <c r="F1138" s="261"/>
      <c r="G1138" s="263">
        <f>(G1137/G1136)*100</f>
        <v>99.21875</v>
      </c>
    </row>
    <row r="1139" spans="1:7" ht="17.25" customHeight="1">
      <c r="A1139" s="284" t="s">
        <v>237</v>
      </c>
      <c r="B1139" s="43" t="s">
        <v>407</v>
      </c>
      <c r="C1139" s="42" t="s">
        <v>31</v>
      </c>
      <c r="D1139" s="42" t="s">
        <v>158</v>
      </c>
      <c r="E1139" s="16" t="s">
        <v>114</v>
      </c>
      <c r="F1139" s="16"/>
      <c r="G1139" s="11">
        <f>SUM(G1142,G1145,G1148)</f>
        <v>28427</v>
      </c>
    </row>
    <row r="1140" spans="1:7" ht="17.25" customHeight="1">
      <c r="A1140" s="285"/>
      <c r="B1140" s="32" t="s">
        <v>762</v>
      </c>
      <c r="C1140" s="21"/>
      <c r="D1140" s="21"/>
      <c r="E1140" s="22"/>
      <c r="F1140" s="22"/>
      <c r="G1140" s="107">
        <f>SUM(G1143,G1146,G1149)</f>
        <v>21154</v>
      </c>
    </row>
    <row r="1141" spans="1:7" ht="17.25" customHeight="1">
      <c r="A1141" s="285"/>
      <c r="B1141" s="32" t="s">
        <v>291</v>
      </c>
      <c r="C1141" s="21"/>
      <c r="D1141" s="21"/>
      <c r="E1141" s="22"/>
      <c r="F1141" s="22"/>
      <c r="G1141" s="132">
        <f>(G1140/G1139)*100</f>
        <v>74.4151686776656</v>
      </c>
    </row>
    <row r="1142" spans="1:7" ht="66" customHeight="1">
      <c r="A1142" s="285"/>
      <c r="B1142" s="54" t="s">
        <v>627</v>
      </c>
      <c r="C1142" s="38" t="s">
        <v>31</v>
      </c>
      <c r="D1142" s="38" t="s">
        <v>158</v>
      </c>
      <c r="E1142" s="39" t="s">
        <v>94</v>
      </c>
      <c r="F1142" s="39">
        <v>611</v>
      </c>
      <c r="G1142" s="9">
        <v>11422</v>
      </c>
    </row>
    <row r="1143" spans="1:7" ht="17.25" customHeight="1">
      <c r="A1143" s="285"/>
      <c r="B1143" s="24" t="s">
        <v>762</v>
      </c>
      <c r="C1143" s="14"/>
      <c r="D1143" s="14"/>
      <c r="E1143" s="15"/>
      <c r="F1143" s="15"/>
      <c r="G1143" s="8">
        <v>8481</v>
      </c>
    </row>
    <row r="1144" spans="1:7" ht="17.25" customHeight="1">
      <c r="A1144" s="285"/>
      <c r="B1144" s="52" t="s">
        <v>291</v>
      </c>
      <c r="C1144" s="19"/>
      <c r="D1144" s="19"/>
      <c r="E1144" s="18"/>
      <c r="F1144" s="18"/>
      <c r="G1144" s="120">
        <f>(G1143/G1142)*100</f>
        <v>74.25144458063386</v>
      </c>
    </row>
    <row r="1145" spans="1:7" ht="63.75" customHeight="1">
      <c r="A1145" s="285"/>
      <c r="B1145" s="54" t="s">
        <v>629</v>
      </c>
      <c r="C1145" s="14" t="s">
        <v>31</v>
      </c>
      <c r="D1145" s="14" t="s">
        <v>158</v>
      </c>
      <c r="E1145" s="15" t="s">
        <v>94</v>
      </c>
      <c r="F1145" s="15">
        <v>621</v>
      </c>
      <c r="G1145" s="8">
        <v>14901</v>
      </c>
    </row>
    <row r="1146" spans="1:7" ht="17.25" customHeight="1">
      <c r="A1146" s="285"/>
      <c r="B1146" s="24" t="s">
        <v>762</v>
      </c>
      <c r="C1146" s="14"/>
      <c r="D1146" s="14"/>
      <c r="E1146" s="15"/>
      <c r="F1146" s="15"/>
      <c r="G1146" s="8">
        <v>10570</v>
      </c>
    </row>
    <row r="1147" spans="1:7" ht="17.25" customHeight="1">
      <c r="A1147" s="285"/>
      <c r="B1147" s="35" t="s">
        <v>291</v>
      </c>
      <c r="C1147" s="12"/>
      <c r="D1147" s="12"/>
      <c r="E1147" s="13"/>
      <c r="F1147" s="13"/>
      <c r="G1147" s="120">
        <f>(G1146/G1145)*100</f>
        <v>70.93483658814844</v>
      </c>
    </row>
    <row r="1148" spans="1:7" ht="33" customHeight="1">
      <c r="A1148" s="285"/>
      <c r="B1148" s="24" t="s">
        <v>658</v>
      </c>
      <c r="C1148" s="14" t="s">
        <v>31</v>
      </c>
      <c r="D1148" s="14" t="s">
        <v>158</v>
      </c>
      <c r="E1148" s="15" t="s">
        <v>94</v>
      </c>
      <c r="F1148" s="15"/>
      <c r="G1148" s="110">
        <f>SUM(G1156,G1159,G1162,G1165)</f>
        <v>2104</v>
      </c>
    </row>
    <row r="1149" spans="1:7" ht="17.25" customHeight="1">
      <c r="A1149" s="198"/>
      <c r="B1149" s="24" t="s">
        <v>762</v>
      </c>
      <c r="C1149" s="14"/>
      <c r="D1149" s="14"/>
      <c r="E1149" s="15"/>
      <c r="F1149" s="15"/>
      <c r="G1149" s="111">
        <f>SUM(G1157,G1160,G1163,G1166)</f>
        <v>2103</v>
      </c>
    </row>
    <row r="1150" spans="1:7" ht="17.25" customHeight="1">
      <c r="A1150" s="131"/>
      <c r="B1150" s="24" t="s">
        <v>291</v>
      </c>
      <c r="C1150" s="14"/>
      <c r="D1150" s="14"/>
      <c r="E1150" s="15"/>
      <c r="F1150" s="15"/>
      <c r="G1150" s="96">
        <f>(G1149/G1148)*100</f>
        <v>99.95247148288973</v>
      </c>
    </row>
    <row r="1151" spans="1:7" ht="17.25" customHeight="1">
      <c r="A1151" s="131"/>
      <c r="B1151" s="24" t="s">
        <v>8</v>
      </c>
      <c r="C1151" s="14"/>
      <c r="D1151" s="14"/>
      <c r="E1151" s="15"/>
      <c r="F1151" s="15"/>
      <c r="G1151" s="150"/>
    </row>
    <row r="1152" spans="1:7" ht="17.25" customHeight="1">
      <c r="A1152" s="131"/>
      <c r="B1152" s="254" t="s">
        <v>760</v>
      </c>
      <c r="C1152" s="255"/>
      <c r="D1152" s="255"/>
      <c r="E1152" s="256"/>
      <c r="F1152" s="256"/>
      <c r="G1152" s="257">
        <v>128</v>
      </c>
    </row>
    <row r="1153" spans="1:7" ht="17.25" customHeight="1">
      <c r="A1153" s="131"/>
      <c r="B1153" s="254" t="s">
        <v>762</v>
      </c>
      <c r="C1153" s="255"/>
      <c r="D1153" s="255"/>
      <c r="E1153" s="256"/>
      <c r="F1153" s="256"/>
      <c r="G1153" s="257">
        <v>127</v>
      </c>
    </row>
    <row r="1154" spans="1:7" ht="17.25" customHeight="1">
      <c r="A1154" s="131"/>
      <c r="B1154" s="254" t="s">
        <v>291</v>
      </c>
      <c r="C1154" s="255"/>
      <c r="D1154" s="255"/>
      <c r="E1154" s="256"/>
      <c r="F1154" s="256"/>
      <c r="G1154" s="258">
        <f>(G1153/G1152)*100</f>
        <v>99.21875</v>
      </c>
    </row>
    <row r="1155" spans="1:7" ht="17.25" customHeight="1">
      <c r="A1155" s="131"/>
      <c r="B1155" s="24" t="s">
        <v>6</v>
      </c>
      <c r="C1155" s="14"/>
      <c r="D1155" s="14"/>
      <c r="E1155" s="15"/>
      <c r="F1155" s="15"/>
      <c r="G1155" s="8"/>
    </row>
    <row r="1156" spans="1:7" ht="30.75" customHeight="1">
      <c r="A1156" s="131"/>
      <c r="B1156" s="37" t="s">
        <v>592</v>
      </c>
      <c r="C1156" s="38" t="s">
        <v>31</v>
      </c>
      <c r="D1156" s="38" t="s">
        <v>158</v>
      </c>
      <c r="E1156" s="39" t="s">
        <v>94</v>
      </c>
      <c r="F1156" s="39">
        <v>622</v>
      </c>
      <c r="G1156" s="9">
        <v>676</v>
      </c>
    </row>
    <row r="1157" spans="1:7" ht="17.25" customHeight="1">
      <c r="A1157" s="131"/>
      <c r="B1157" s="24" t="s">
        <v>762</v>
      </c>
      <c r="C1157" s="14"/>
      <c r="D1157" s="14"/>
      <c r="E1157" s="15"/>
      <c r="F1157" s="15"/>
      <c r="G1157" s="8">
        <v>676</v>
      </c>
    </row>
    <row r="1158" spans="1:7" ht="17.25" customHeight="1">
      <c r="A1158" s="131"/>
      <c r="B1158" s="52" t="s">
        <v>291</v>
      </c>
      <c r="C1158" s="19"/>
      <c r="D1158" s="19"/>
      <c r="E1158" s="18"/>
      <c r="F1158" s="18"/>
      <c r="G1158" s="120">
        <f>(G1157/G1156)*100</f>
        <v>100</v>
      </c>
    </row>
    <row r="1159" spans="1:7" ht="50.25" customHeight="1">
      <c r="A1159" s="131"/>
      <c r="B1159" s="24" t="s">
        <v>591</v>
      </c>
      <c r="C1159" s="14" t="s">
        <v>31</v>
      </c>
      <c r="D1159" s="14" t="s">
        <v>158</v>
      </c>
      <c r="E1159" s="15" t="s">
        <v>94</v>
      </c>
      <c r="F1159" s="15">
        <v>622</v>
      </c>
      <c r="G1159" s="8">
        <v>33</v>
      </c>
    </row>
    <row r="1160" spans="1:7" ht="17.25" customHeight="1">
      <c r="A1160" s="131"/>
      <c r="B1160" s="24" t="s">
        <v>762</v>
      </c>
      <c r="C1160" s="14"/>
      <c r="D1160" s="14"/>
      <c r="E1160" s="15"/>
      <c r="F1160" s="15"/>
      <c r="G1160" s="8">
        <v>32</v>
      </c>
    </row>
    <row r="1161" spans="1:7" ht="17.25" customHeight="1">
      <c r="A1161" s="131"/>
      <c r="B1161" s="24" t="s">
        <v>291</v>
      </c>
      <c r="C1161" s="14"/>
      <c r="D1161" s="14"/>
      <c r="E1161" s="15"/>
      <c r="F1161" s="15"/>
      <c r="G1161" s="96">
        <f>(G1160/G1159)*100</f>
        <v>96.96969696969697</v>
      </c>
    </row>
    <row r="1162" spans="1:7" ht="66.75" customHeight="1">
      <c r="A1162" s="131"/>
      <c r="B1162" s="37" t="s">
        <v>590</v>
      </c>
      <c r="C1162" s="38" t="s">
        <v>31</v>
      </c>
      <c r="D1162" s="38" t="s">
        <v>158</v>
      </c>
      <c r="E1162" s="39" t="s">
        <v>628</v>
      </c>
      <c r="F1162" s="39">
        <v>622</v>
      </c>
      <c r="G1162" s="9">
        <v>1300</v>
      </c>
    </row>
    <row r="1163" spans="1:7" ht="17.25" customHeight="1">
      <c r="A1163" s="131"/>
      <c r="B1163" s="24" t="s">
        <v>762</v>
      </c>
      <c r="C1163" s="14"/>
      <c r="D1163" s="14"/>
      <c r="E1163" s="15"/>
      <c r="F1163" s="15"/>
      <c r="G1163" s="8">
        <v>1300</v>
      </c>
    </row>
    <row r="1164" spans="1:7" ht="17.25" customHeight="1">
      <c r="A1164" s="213"/>
      <c r="B1164" s="24" t="s">
        <v>291</v>
      </c>
      <c r="C1164" s="14"/>
      <c r="D1164" s="14"/>
      <c r="E1164" s="15"/>
      <c r="F1164" s="15"/>
      <c r="G1164" s="96">
        <f>(G1163/G1162)*100</f>
        <v>100</v>
      </c>
    </row>
    <row r="1165" spans="1:7" ht="51" customHeight="1">
      <c r="A1165" s="131"/>
      <c r="B1165" s="37" t="s">
        <v>659</v>
      </c>
      <c r="C1165" s="38" t="s">
        <v>31</v>
      </c>
      <c r="D1165" s="38" t="s">
        <v>158</v>
      </c>
      <c r="E1165" s="39" t="s">
        <v>94</v>
      </c>
      <c r="F1165" s="39">
        <v>612</v>
      </c>
      <c r="G1165" s="220">
        <v>95</v>
      </c>
    </row>
    <row r="1166" spans="1:7" ht="17.25" customHeight="1">
      <c r="A1166" s="131"/>
      <c r="B1166" s="24" t="s">
        <v>762</v>
      </c>
      <c r="C1166" s="14"/>
      <c r="D1166" s="14"/>
      <c r="E1166" s="15"/>
      <c r="F1166" s="15"/>
      <c r="G1166" s="150">
        <v>95</v>
      </c>
    </row>
    <row r="1167" spans="1:7" ht="17.25" customHeight="1">
      <c r="A1167" s="221"/>
      <c r="B1167" s="35" t="s">
        <v>291</v>
      </c>
      <c r="C1167" s="12"/>
      <c r="D1167" s="12"/>
      <c r="E1167" s="13"/>
      <c r="F1167" s="13"/>
      <c r="G1167" s="96">
        <f>(G1166/G1165)*100</f>
        <v>100</v>
      </c>
    </row>
    <row r="1168" spans="1:7" ht="50.25" customHeight="1">
      <c r="A1168" s="75" t="s">
        <v>119</v>
      </c>
      <c r="B1168" s="41" t="s">
        <v>408</v>
      </c>
      <c r="C1168" s="42" t="s">
        <v>31</v>
      </c>
      <c r="D1168" s="42" t="s">
        <v>158</v>
      </c>
      <c r="E1168" s="16" t="s">
        <v>256</v>
      </c>
      <c r="F1168" s="16"/>
      <c r="G1168" s="11">
        <f>SUM(G1172,G1178)</f>
        <v>350</v>
      </c>
    </row>
    <row r="1169" spans="1:7" ht="17.25" customHeight="1">
      <c r="A1169" s="87"/>
      <c r="B1169" s="71" t="s">
        <v>762</v>
      </c>
      <c r="C1169" s="21"/>
      <c r="D1169" s="21"/>
      <c r="E1169" s="22"/>
      <c r="F1169" s="22"/>
      <c r="G1169" s="107">
        <f>SUM(G1173,G1179)</f>
        <v>350</v>
      </c>
    </row>
    <row r="1170" spans="1:7" ht="17.25" customHeight="1">
      <c r="A1170" s="87"/>
      <c r="B1170" s="71" t="s">
        <v>291</v>
      </c>
      <c r="C1170" s="21"/>
      <c r="D1170" s="21"/>
      <c r="E1170" s="22"/>
      <c r="F1170" s="22"/>
      <c r="G1170" s="103">
        <f>(G1169/G1168)*100</f>
        <v>100</v>
      </c>
    </row>
    <row r="1171" spans="1:7" ht="17.25" customHeight="1">
      <c r="A1171" s="87"/>
      <c r="B1171" s="51" t="s">
        <v>6</v>
      </c>
      <c r="C1171" s="12"/>
      <c r="D1171" s="12"/>
      <c r="E1171" s="13"/>
      <c r="F1171" s="13"/>
      <c r="G1171" s="7"/>
    </row>
    <row r="1172" spans="1:7" ht="64.5" customHeight="1">
      <c r="A1172" s="201" t="s">
        <v>239</v>
      </c>
      <c r="B1172" s="54" t="s">
        <v>403</v>
      </c>
      <c r="C1172" s="34" t="s">
        <v>31</v>
      </c>
      <c r="D1172" s="34" t="s">
        <v>158</v>
      </c>
      <c r="E1172" s="30" t="s">
        <v>257</v>
      </c>
      <c r="F1172" s="30"/>
      <c r="G1172" s="110">
        <f>SUM(G1175)</f>
        <v>276</v>
      </c>
    </row>
    <row r="1173" spans="1:7" ht="17.25" customHeight="1">
      <c r="A1173" s="202"/>
      <c r="B1173" s="24" t="s">
        <v>762</v>
      </c>
      <c r="C1173" s="14"/>
      <c r="D1173" s="14"/>
      <c r="E1173" s="15"/>
      <c r="F1173" s="15"/>
      <c r="G1173" s="111">
        <f>SUM(G1176)</f>
        <v>276</v>
      </c>
    </row>
    <row r="1174" spans="1:7" ht="17.25" customHeight="1">
      <c r="A1174" s="202"/>
      <c r="B1174" s="24" t="s">
        <v>291</v>
      </c>
      <c r="C1174" s="14"/>
      <c r="D1174" s="14"/>
      <c r="E1174" s="15"/>
      <c r="F1174" s="15"/>
      <c r="G1174" s="120">
        <f>(G1173/G1172)*100</f>
        <v>100</v>
      </c>
    </row>
    <row r="1175" spans="1:7" ht="32.25" customHeight="1">
      <c r="A1175" s="202"/>
      <c r="B1175" s="37" t="s">
        <v>409</v>
      </c>
      <c r="C1175" s="38" t="s">
        <v>31</v>
      </c>
      <c r="D1175" s="38" t="s">
        <v>158</v>
      </c>
      <c r="E1175" s="39" t="s">
        <v>257</v>
      </c>
      <c r="F1175" s="39" t="s">
        <v>238</v>
      </c>
      <c r="G1175" s="40">
        <v>276</v>
      </c>
    </row>
    <row r="1176" spans="1:7" ht="17.25" customHeight="1">
      <c r="A1176" s="202"/>
      <c r="B1176" s="24" t="s">
        <v>762</v>
      </c>
      <c r="C1176" s="14"/>
      <c r="D1176" s="14"/>
      <c r="E1176" s="15"/>
      <c r="F1176" s="15"/>
      <c r="G1176" s="55">
        <v>276</v>
      </c>
    </row>
    <row r="1177" spans="1:7" ht="17.25" customHeight="1">
      <c r="A1177" s="88"/>
      <c r="B1177" s="24" t="s">
        <v>291</v>
      </c>
      <c r="C1177" s="14"/>
      <c r="D1177" s="14"/>
      <c r="E1177" s="15"/>
      <c r="F1177" s="15"/>
      <c r="G1177" s="120">
        <f>(G1176/G1175)*100</f>
        <v>100</v>
      </c>
    </row>
    <row r="1178" spans="1:7" ht="47.25" customHeight="1">
      <c r="A1178" s="88" t="s">
        <v>240</v>
      </c>
      <c r="B1178" s="54" t="s">
        <v>410</v>
      </c>
      <c r="C1178" s="34" t="s">
        <v>31</v>
      </c>
      <c r="D1178" s="34" t="s">
        <v>158</v>
      </c>
      <c r="E1178" s="30" t="s">
        <v>258</v>
      </c>
      <c r="F1178" s="30"/>
      <c r="G1178" s="110">
        <f>SUM(G1181)</f>
        <v>74</v>
      </c>
    </row>
    <row r="1179" spans="1:7" ht="17.25" customHeight="1">
      <c r="A1179" s="88"/>
      <c r="B1179" s="24" t="s">
        <v>762</v>
      </c>
      <c r="C1179" s="14"/>
      <c r="D1179" s="14"/>
      <c r="E1179" s="15"/>
      <c r="F1179" s="15"/>
      <c r="G1179" s="111">
        <f>SUM(G1182)</f>
        <v>74</v>
      </c>
    </row>
    <row r="1180" spans="1:7" ht="17.25" customHeight="1">
      <c r="A1180" s="88"/>
      <c r="B1180" s="52" t="s">
        <v>291</v>
      </c>
      <c r="C1180" s="19"/>
      <c r="D1180" s="19"/>
      <c r="E1180" s="18"/>
      <c r="F1180" s="18"/>
      <c r="G1180" s="120">
        <f>(G1179/G1178)*100</f>
        <v>100</v>
      </c>
    </row>
    <row r="1181" spans="1:7" ht="36.75" customHeight="1">
      <c r="A1181" s="202"/>
      <c r="B1181" s="24" t="s">
        <v>409</v>
      </c>
      <c r="C1181" s="14" t="s">
        <v>31</v>
      </c>
      <c r="D1181" s="14" t="s">
        <v>158</v>
      </c>
      <c r="E1181" s="15" t="s">
        <v>258</v>
      </c>
      <c r="F1181" s="15" t="s">
        <v>238</v>
      </c>
      <c r="G1181" s="8">
        <v>74</v>
      </c>
    </row>
    <row r="1182" spans="1:7" ht="17.25" customHeight="1">
      <c r="A1182" s="202"/>
      <c r="B1182" s="24" t="s">
        <v>762</v>
      </c>
      <c r="C1182" s="14"/>
      <c r="D1182" s="14"/>
      <c r="E1182" s="15"/>
      <c r="F1182" s="15"/>
      <c r="G1182" s="8">
        <v>74</v>
      </c>
    </row>
    <row r="1183" spans="1:7" ht="17.25" customHeight="1">
      <c r="A1183" s="202"/>
      <c r="B1183" s="24" t="s">
        <v>291</v>
      </c>
      <c r="C1183" s="14"/>
      <c r="D1183" s="14"/>
      <c r="E1183" s="15"/>
      <c r="F1183" s="15"/>
      <c r="G1183" s="96">
        <f>(G1182/G1181)*100</f>
        <v>100</v>
      </c>
    </row>
    <row r="1184" spans="1:7" ht="162" customHeight="1">
      <c r="A1184" s="199" t="s">
        <v>593</v>
      </c>
      <c r="B1184" s="41" t="s">
        <v>701</v>
      </c>
      <c r="C1184" s="42" t="s">
        <v>31</v>
      </c>
      <c r="D1184" s="42" t="s">
        <v>158</v>
      </c>
      <c r="E1184" s="16" t="s">
        <v>478</v>
      </c>
      <c r="F1184" s="16"/>
      <c r="G1184" s="104">
        <f>SUM(G1187,G1190)</f>
        <v>1415</v>
      </c>
    </row>
    <row r="1185" spans="1:7" ht="17.25" customHeight="1">
      <c r="A1185" s="200"/>
      <c r="B1185" s="71" t="s">
        <v>762</v>
      </c>
      <c r="C1185" s="21"/>
      <c r="D1185" s="21"/>
      <c r="E1185" s="22"/>
      <c r="F1185" s="22"/>
      <c r="G1185" s="107">
        <f>SUM(G1188,G1191)</f>
        <v>629</v>
      </c>
    </row>
    <row r="1186" spans="1:7" ht="17.25" customHeight="1">
      <c r="A1186" s="200"/>
      <c r="B1186" s="71" t="s">
        <v>291</v>
      </c>
      <c r="C1186" s="21"/>
      <c r="D1186" s="21"/>
      <c r="E1186" s="22"/>
      <c r="F1186" s="22"/>
      <c r="G1186" s="103">
        <f>(G1185/G1184)*100</f>
        <v>44.45229681978798</v>
      </c>
    </row>
    <row r="1187" spans="1:7" ht="62.25" customHeight="1">
      <c r="A1187" s="202"/>
      <c r="B1187" s="54" t="s">
        <v>627</v>
      </c>
      <c r="C1187" s="34" t="s">
        <v>31</v>
      </c>
      <c r="D1187" s="34" t="s">
        <v>158</v>
      </c>
      <c r="E1187" s="30" t="s">
        <v>478</v>
      </c>
      <c r="F1187" s="30">
        <v>611</v>
      </c>
      <c r="G1187" s="10">
        <v>729</v>
      </c>
    </row>
    <row r="1188" spans="1:7" ht="17.25" customHeight="1">
      <c r="A1188" s="202"/>
      <c r="B1188" s="24" t="s">
        <v>762</v>
      </c>
      <c r="C1188" s="14"/>
      <c r="D1188" s="14"/>
      <c r="E1188" s="15"/>
      <c r="F1188" s="15"/>
      <c r="G1188" s="8">
        <v>400</v>
      </c>
    </row>
    <row r="1189" spans="1:7" ht="17.25" customHeight="1">
      <c r="A1189" s="202"/>
      <c r="B1189" s="35" t="s">
        <v>291</v>
      </c>
      <c r="C1189" s="12"/>
      <c r="D1189" s="12"/>
      <c r="E1189" s="13"/>
      <c r="F1189" s="13"/>
      <c r="G1189" s="102">
        <f>(G1188/G1187)*100</f>
        <v>54.86968449931413</v>
      </c>
    </row>
    <row r="1190" spans="1:7" ht="66.75" customHeight="1">
      <c r="A1190" s="202"/>
      <c r="B1190" s="24" t="s">
        <v>629</v>
      </c>
      <c r="C1190" s="14" t="s">
        <v>31</v>
      </c>
      <c r="D1190" s="14" t="s">
        <v>158</v>
      </c>
      <c r="E1190" s="15" t="s">
        <v>478</v>
      </c>
      <c r="F1190" s="15">
        <v>621</v>
      </c>
      <c r="G1190" s="8">
        <v>686</v>
      </c>
    </row>
    <row r="1191" spans="1:7" ht="17.25" customHeight="1">
      <c r="A1191" s="202"/>
      <c r="B1191" s="24" t="s">
        <v>762</v>
      </c>
      <c r="C1191" s="14"/>
      <c r="D1191" s="14"/>
      <c r="E1191" s="15"/>
      <c r="F1191" s="15"/>
      <c r="G1191" s="8">
        <v>229</v>
      </c>
    </row>
    <row r="1192" spans="1:7" ht="17.25" customHeight="1" thickBot="1">
      <c r="A1192" s="202"/>
      <c r="B1192" s="24" t="s">
        <v>291</v>
      </c>
      <c r="C1192" s="14"/>
      <c r="D1192" s="14"/>
      <c r="E1192" s="15"/>
      <c r="F1192" s="15"/>
      <c r="G1192" s="96">
        <f>(G1191/G1190)*100</f>
        <v>33.38192419825073</v>
      </c>
    </row>
    <row r="1193" spans="1:7" ht="17.25" customHeight="1">
      <c r="A1193" s="77">
        <v>8</v>
      </c>
      <c r="B1193" s="44" t="s">
        <v>411</v>
      </c>
      <c r="C1193" s="45" t="s">
        <v>31</v>
      </c>
      <c r="D1193" s="45" t="s">
        <v>210</v>
      </c>
      <c r="E1193" s="46"/>
      <c r="F1193" s="46"/>
      <c r="G1193" s="47">
        <f>SUM(G1200,G1245,G1230,G1266,G1272,G1281,G1287)</f>
        <v>41972</v>
      </c>
    </row>
    <row r="1194" spans="1:7" ht="17.25" customHeight="1">
      <c r="A1194" s="200"/>
      <c r="B1194" s="32" t="s">
        <v>762</v>
      </c>
      <c r="C1194" s="21"/>
      <c r="D1194" s="21"/>
      <c r="E1194" s="22"/>
      <c r="F1194" s="22"/>
      <c r="G1194" s="107">
        <f>SUM(G1201,G1246,G1231,G1267,G1273,G1282,G1288)</f>
        <v>28490</v>
      </c>
    </row>
    <row r="1195" spans="1:7" ht="17.25" customHeight="1">
      <c r="A1195" s="250"/>
      <c r="B1195" s="32" t="s">
        <v>291</v>
      </c>
      <c r="C1195" s="21"/>
      <c r="D1195" s="21"/>
      <c r="E1195" s="22"/>
      <c r="F1195" s="22"/>
      <c r="G1195" s="103">
        <f>(G1194/G1193)*100</f>
        <v>67.87858572381587</v>
      </c>
    </row>
    <row r="1196" spans="1:7" ht="17.25" customHeight="1">
      <c r="A1196" s="250"/>
      <c r="B1196" s="32" t="s">
        <v>8</v>
      </c>
      <c r="C1196" s="21"/>
      <c r="D1196" s="21"/>
      <c r="E1196" s="22"/>
      <c r="F1196" s="22"/>
      <c r="G1196" s="103"/>
    </row>
    <row r="1197" spans="1:7" ht="17.25" customHeight="1">
      <c r="A1197" s="250"/>
      <c r="B1197" s="259" t="s">
        <v>760</v>
      </c>
      <c r="C1197" s="260"/>
      <c r="D1197" s="260"/>
      <c r="E1197" s="261"/>
      <c r="F1197" s="261"/>
      <c r="G1197" s="262">
        <v>465</v>
      </c>
    </row>
    <row r="1198" spans="1:7" ht="17.25" customHeight="1">
      <c r="A1198" s="250"/>
      <c r="B1198" s="259" t="s">
        <v>762</v>
      </c>
      <c r="C1198" s="260"/>
      <c r="D1198" s="260"/>
      <c r="E1198" s="261"/>
      <c r="F1198" s="261"/>
      <c r="G1198" s="262">
        <v>269</v>
      </c>
    </row>
    <row r="1199" spans="1:7" ht="17.25" customHeight="1">
      <c r="A1199" s="99"/>
      <c r="B1199" s="185" t="s">
        <v>291</v>
      </c>
      <c r="C1199" s="264"/>
      <c r="D1199" s="264"/>
      <c r="E1199" s="265"/>
      <c r="F1199" s="265"/>
      <c r="G1199" s="266">
        <f>(G1198/G1197)*100</f>
        <v>57.8494623655914</v>
      </c>
    </row>
    <row r="1200" spans="1:7" ht="17.25" customHeight="1">
      <c r="A1200" s="200" t="s">
        <v>120</v>
      </c>
      <c r="B1200" s="32" t="s">
        <v>412</v>
      </c>
      <c r="C1200" s="21" t="s">
        <v>31</v>
      </c>
      <c r="D1200" s="21" t="s">
        <v>211</v>
      </c>
      <c r="E1200" s="22" t="s">
        <v>121</v>
      </c>
      <c r="F1200" s="22"/>
      <c r="G1200" s="107">
        <f>SUM(G1204,G1218,G1224,)</f>
        <v>35578</v>
      </c>
    </row>
    <row r="1201" spans="1:7" ht="17.25" customHeight="1">
      <c r="A1201" s="200"/>
      <c r="B1201" s="32" t="s">
        <v>762</v>
      </c>
      <c r="C1201" s="21"/>
      <c r="D1201" s="21"/>
      <c r="E1201" s="22"/>
      <c r="F1201" s="22"/>
      <c r="G1201" s="107">
        <f>SUM(G1205,G1219,G1225,)</f>
        <v>25125</v>
      </c>
    </row>
    <row r="1202" spans="1:7" ht="17.25" customHeight="1">
      <c r="A1202" s="200"/>
      <c r="B1202" s="32" t="s">
        <v>291</v>
      </c>
      <c r="C1202" s="21"/>
      <c r="D1202" s="21"/>
      <c r="E1202" s="22"/>
      <c r="F1202" s="22"/>
      <c r="G1202" s="103">
        <f>(G1201/G1200)*100</f>
        <v>70.61948395075609</v>
      </c>
    </row>
    <row r="1203" spans="1:7" ht="17.25" customHeight="1">
      <c r="A1203" s="99"/>
      <c r="B1203" s="32" t="s">
        <v>6</v>
      </c>
      <c r="C1203" s="21"/>
      <c r="D1203" s="21"/>
      <c r="E1203" s="22"/>
      <c r="F1203" s="22"/>
      <c r="G1203" s="5"/>
    </row>
    <row r="1204" spans="1:7" ht="32.25" customHeight="1">
      <c r="A1204" s="202" t="s">
        <v>122</v>
      </c>
      <c r="B1204" s="54" t="s">
        <v>413</v>
      </c>
      <c r="C1204" s="34" t="s">
        <v>31</v>
      </c>
      <c r="D1204" s="34" t="s">
        <v>211</v>
      </c>
      <c r="E1204" s="30" t="s">
        <v>123</v>
      </c>
      <c r="F1204" s="30"/>
      <c r="G1204" s="110">
        <f>SUM(G1207)</f>
        <v>21953</v>
      </c>
    </row>
    <row r="1205" spans="1:7" ht="17.25" customHeight="1">
      <c r="A1205" s="202"/>
      <c r="B1205" s="24" t="s">
        <v>762</v>
      </c>
      <c r="C1205" s="14"/>
      <c r="D1205" s="14"/>
      <c r="E1205" s="15"/>
      <c r="F1205" s="15"/>
      <c r="G1205" s="111">
        <f>SUM(G1208)</f>
        <v>15315</v>
      </c>
    </row>
    <row r="1206" spans="1:7" ht="17.25" customHeight="1">
      <c r="A1206" s="202"/>
      <c r="B1206" s="52" t="s">
        <v>291</v>
      </c>
      <c r="C1206" s="19"/>
      <c r="D1206" s="19"/>
      <c r="E1206" s="18"/>
      <c r="F1206" s="18"/>
      <c r="G1206" s="120">
        <f>(G1205/G1204)*100</f>
        <v>69.76267480526579</v>
      </c>
    </row>
    <row r="1207" spans="1:7" ht="65.25" customHeight="1">
      <c r="A1207" s="202"/>
      <c r="B1207" s="193" t="s">
        <v>617</v>
      </c>
      <c r="C1207" s="14" t="s">
        <v>31</v>
      </c>
      <c r="D1207" s="14" t="s">
        <v>211</v>
      </c>
      <c r="E1207" s="15" t="s">
        <v>123</v>
      </c>
      <c r="F1207" s="15">
        <v>621</v>
      </c>
      <c r="G1207" s="8">
        <v>21953</v>
      </c>
    </row>
    <row r="1208" spans="1:7" ht="17.25" customHeight="1">
      <c r="A1208" s="202"/>
      <c r="B1208" s="24" t="s">
        <v>762</v>
      </c>
      <c r="C1208" s="14"/>
      <c r="D1208" s="14"/>
      <c r="E1208" s="15"/>
      <c r="F1208" s="15"/>
      <c r="G1208" s="8">
        <v>15315</v>
      </c>
    </row>
    <row r="1209" spans="1:7" ht="17.25" customHeight="1">
      <c r="A1209" s="202"/>
      <c r="B1209" s="24" t="s">
        <v>291</v>
      </c>
      <c r="C1209" s="14"/>
      <c r="D1209" s="14"/>
      <c r="E1209" s="15"/>
      <c r="F1209" s="15"/>
      <c r="G1209" s="96">
        <f>(G1208/G1207)*100</f>
        <v>69.76267480526579</v>
      </c>
    </row>
    <row r="1210" spans="1:7" ht="17.25" customHeight="1">
      <c r="A1210" s="217"/>
      <c r="B1210" s="254" t="s">
        <v>8</v>
      </c>
      <c r="C1210" s="255"/>
      <c r="D1210" s="255"/>
      <c r="E1210" s="256"/>
      <c r="F1210" s="256"/>
      <c r="G1210" s="257"/>
    </row>
    <row r="1211" spans="1:7" ht="17.25" customHeight="1">
      <c r="A1211" s="217"/>
      <c r="B1211" s="254" t="s">
        <v>760</v>
      </c>
      <c r="C1211" s="255"/>
      <c r="D1211" s="255"/>
      <c r="E1211" s="256"/>
      <c r="F1211" s="256"/>
      <c r="G1211" s="257">
        <v>385</v>
      </c>
    </row>
    <row r="1212" spans="1:7" ht="17.25" customHeight="1">
      <c r="A1212" s="217"/>
      <c r="B1212" s="254" t="s">
        <v>762</v>
      </c>
      <c r="C1212" s="255"/>
      <c r="D1212" s="255"/>
      <c r="E1212" s="256"/>
      <c r="F1212" s="256"/>
      <c r="G1212" s="257"/>
    </row>
    <row r="1213" spans="1:7" ht="17.25" customHeight="1">
      <c r="A1213" s="217"/>
      <c r="B1213" s="254" t="s">
        <v>291</v>
      </c>
      <c r="C1213" s="255"/>
      <c r="D1213" s="255"/>
      <c r="E1213" s="256"/>
      <c r="F1213" s="256"/>
      <c r="G1213" s="96">
        <f>(G1212/G1211)*100</f>
        <v>0</v>
      </c>
    </row>
    <row r="1214" spans="1:7" ht="17.25" customHeight="1">
      <c r="A1214" s="202"/>
      <c r="B1214" s="52" t="s">
        <v>6</v>
      </c>
      <c r="C1214" s="19"/>
      <c r="D1214" s="19"/>
      <c r="E1214" s="18"/>
      <c r="F1214" s="18"/>
      <c r="G1214" s="53"/>
    </row>
    <row r="1215" spans="1:7" ht="17.25" customHeight="1">
      <c r="A1215" s="202"/>
      <c r="B1215" s="2" t="s">
        <v>414</v>
      </c>
      <c r="C1215" s="14" t="s">
        <v>31</v>
      </c>
      <c r="D1215" s="14" t="s">
        <v>211</v>
      </c>
      <c r="E1215" s="15" t="s">
        <v>123</v>
      </c>
      <c r="F1215" s="15">
        <v>611</v>
      </c>
      <c r="G1215" s="8">
        <v>360</v>
      </c>
    </row>
    <row r="1216" spans="1:7" ht="17.25" customHeight="1">
      <c r="A1216" s="202"/>
      <c r="B1216" s="2" t="s">
        <v>762</v>
      </c>
      <c r="C1216" s="14"/>
      <c r="D1216" s="14"/>
      <c r="E1216" s="15"/>
      <c r="F1216" s="15"/>
      <c r="G1216" s="8">
        <v>228</v>
      </c>
    </row>
    <row r="1217" spans="1:7" ht="17.25" customHeight="1">
      <c r="A1217" s="100"/>
      <c r="B1217" s="3" t="s">
        <v>291</v>
      </c>
      <c r="C1217" s="12"/>
      <c r="D1217" s="12"/>
      <c r="E1217" s="13"/>
      <c r="F1217" s="13"/>
      <c r="G1217" s="120">
        <f>(G1216/G1215)*100</f>
        <v>63.33333333333333</v>
      </c>
    </row>
    <row r="1218" spans="1:7" ht="17.25" customHeight="1">
      <c r="A1218" s="202" t="s">
        <v>124</v>
      </c>
      <c r="B1218" s="24" t="s">
        <v>415</v>
      </c>
      <c r="C1218" s="14" t="s">
        <v>31</v>
      </c>
      <c r="D1218" s="14" t="s">
        <v>211</v>
      </c>
      <c r="E1218" s="15" t="s">
        <v>125</v>
      </c>
      <c r="F1218" s="15"/>
      <c r="G1218" s="110">
        <f>SUM(G1221)</f>
        <v>4821</v>
      </c>
    </row>
    <row r="1219" spans="1:7" ht="17.25" customHeight="1">
      <c r="A1219" s="202"/>
      <c r="B1219" s="24" t="s">
        <v>762</v>
      </c>
      <c r="C1219" s="14"/>
      <c r="D1219" s="14"/>
      <c r="E1219" s="15"/>
      <c r="F1219" s="15"/>
      <c r="G1219" s="111">
        <f>SUM(G1222)</f>
        <v>3337</v>
      </c>
    </row>
    <row r="1220" spans="1:7" ht="17.25" customHeight="1">
      <c r="A1220" s="202"/>
      <c r="B1220" s="52" t="s">
        <v>291</v>
      </c>
      <c r="C1220" s="19"/>
      <c r="D1220" s="19"/>
      <c r="E1220" s="18"/>
      <c r="F1220" s="18"/>
      <c r="G1220" s="120">
        <f>(G1219/G1218)*100</f>
        <v>69.2180045633686</v>
      </c>
    </row>
    <row r="1221" spans="1:7" ht="65.25" customHeight="1">
      <c r="A1221" s="202"/>
      <c r="B1221" s="193" t="s">
        <v>622</v>
      </c>
      <c r="C1221" s="14" t="s">
        <v>31</v>
      </c>
      <c r="D1221" s="14" t="s">
        <v>211</v>
      </c>
      <c r="E1221" s="15" t="s">
        <v>126</v>
      </c>
      <c r="F1221" s="15">
        <v>611</v>
      </c>
      <c r="G1221" s="8">
        <v>4821</v>
      </c>
    </row>
    <row r="1222" spans="1:7" ht="17.25" customHeight="1">
      <c r="A1222" s="202"/>
      <c r="B1222" s="2" t="s">
        <v>762</v>
      </c>
      <c r="C1222" s="14"/>
      <c r="D1222" s="14"/>
      <c r="E1222" s="15"/>
      <c r="F1222" s="15"/>
      <c r="G1222" s="111">
        <v>3337</v>
      </c>
    </row>
    <row r="1223" spans="1:7" ht="17.25" customHeight="1">
      <c r="A1223" s="202"/>
      <c r="B1223" s="2" t="s">
        <v>291</v>
      </c>
      <c r="C1223" s="14"/>
      <c r="D1223" s="14"/>
      <c r="E1223" s="15"/>
      <c r="F1223" s="15"/>
      <c r="G1223" s="120">
        <f>(G1222/G1221)*100</f>
        <v>69.2180045633686</v>
      </c>
    </row>
    <row r="1224" spans="1:7" ht="17.25" customHeight="1">
      <c r="A1224" s="201" t="s">
        <v>127</v>
      </c>
      <c r="B1224" s="54" t="s">
        <v>416</v>
      </c>
      <c r="C1224" s="34" t="s">
        <v>31</v>
      </c>
      <c r="D1224" s="34" t="s">
        <v>211</v>
      </c>
      <c r="E1224" s="30" t="s">
        <v>128</v>
      </c>
      <c r="F1224" s="30"/>
      <c r="G1224" s="110">
        <f>SUM(G1227)</f>
        <v>8804</v>
      </c>
    </row>
    <row r="1225" spans="1:7" ht="17.25" customHeight="1">
      <c r="A1225" s="202"/>
      <c r="B1225" s="24" t="s">
        <v>762</v>
      </c>
      <c r="C1225" s="14"/>
      <c r="D1225" s="14"/>
      <c r="E1225" s="15"/>
      <c r="F1225" s="15"/>
      <c r="G1225" s="111">
        <f>SUM(G1228)</f>
        <v>6473</v>
      </c>
    </row>
    <row r="1226" spans="1:7" ht="17.25" customHeight="1">
      <c r="A1226" s="202"/>
      <c r="B1226" s="24" t="s">
        <v>291</v>
      </c>
      <c r="C1226" s="14"/>
      <c r="D1226" s="14"/>
      <c r="E1226" s="15"/>
      <c r="F1226" s="15"/>
      <c r="G1226" s="120">
        <f>(G1225/G1224)*100</f>
        <v>73.52339845524762</v>
      </c>
    </row>
    <row r="1227" spans="1:7" ht="65.25" customHeight="1">
      <c r="A1227" s="202"/>
      <c r="B1227" s="193" t="s">
        <v>622</v>
      </c>
      <c r="C1227" s="38" t="s">
        <v>31</v>
      </c>
      <c r="D1227" s="38" t="s">
        <v>211</v>
      </c>
      <c r="E1227" s="39" t="s">
        <v>129</v>
      </c>
      <c r="F1227" s="39">
        <v>611</v>
      </c>
      <c r="G1227" s="119">
        <v>8804</v>
      </c>
    </row>
    <row r="1228" spans="1:7" ht="17.25" customHeight="1">
      <c r="A1228" s="202"/>
      <c r="B1228" s="2" t="s">
        <v>762</v>
      </c>
      <c r="C1228" s="14"/>
      <c r="D1228" s="14"/>
      <c r="E1228" s="15"/>
      <c r="F1228" s="15"/>
      <c r="G1228" s="8">
        <v>6473</v>
      </c>
    </row>
    <row r="1229" spans="1:7" ht="17.25" customHeight="1">
      <c r="A1229" s="100"/>
      <c r="B1229" s="3" t="s">
        <v>291</v>
      </c>
      <c r="C1229" s="12"/>
      <c r="D1229" s="12"/>
      <c r="E1229" s="13"/>
      <c r="F1229" s="13"/>
      <c r="G1229" s="120">
        <f>(G1228/G1227)*100</f>
        <v>73.52339845524762</v>
      </c>
    </row>
    <row r="1230" spans="1:7" ht="54.75" customHeight="1">
      <c r="A1230" s="200" t="s">
        <v>130</v>
      </c>
      <c r="B1230" s="32" t="s">
        <v>704</v>
      </c>
      <c r="C1230" s="14" t="s">
        <v>31</v>
      </c>
      <c r="D1230" s="21" t="s">
        <v>211</v>
      </c>
      <c r="E1230" s="22" t="s">
        <v>121</v>
      </c>
      <c r="F1230" s="22"/>
      <c r="G1230" s="104">
        <f>SUM(G1233)</f>
        <v>1500</v>
      </c>
    </row>
    <row r="1231" spans="1:7" ht="17.25" customHeight="1">
      <c r="A1231" s="200"/>
      <c r="B1231" s="32" t="s">
        <v>762</v>
      </c>
      <c r="C1231" s="14"/>
      <c r="D1231" s="21"/>
      <c r="E1231" s="22"/>
      <c r="F1231" s="22"/>
      <c r="G1231" s="107">
        <f>SUM(G1234)</f>
        <v>777</v>
      </c>
    </row>
    <row r="1232" spans="1:7" ht="17.25" customHeight="1">
      <c r="A1232" s="200"/>
      <c r="B1232" s="32" t="s">
        <v>291</v>
      </c>
      <c r="C1232" s="14"/>
      <c r="D1232" s="21"/>
      <c r="E1232" s="22"/>
      <c r="F1232" s="22"/>
      <c r="G1232" s="132">
        <f>(G1231/G1230)*100</f>
        <v>51.800000000000004</v>
      </c>
    </row>
    <row r="1233" spans="1:7" ht="17.25" customHeight="1">
      <c r="A1233" s="200"/>
      <c r="B1233" s="37" t="s">
        <v>417</v>
      </c>
      <c r="C1233" s="38" t="s">
        <v>31</v>
      </c>
      <c r="D1233" s="38" t="s">
        <v>211</v>
      </c>
      <c r="E1233" s="39" t="s">
        <v>131</v>
      </c>
      <c r="F1233" s="39"/>
      <c r="G1233" s="110">
        <f>SUM(G1236,G1239,G1242)</f>
        <v>1500</v>
      </c>
    </row>
    <row r="1234" spans="1:7" ht="17.25" customHeight="1">
      <c r="A1234" s="200"/>
      <c r="B1234" s="24" t="s">
        <v>762</v>
      </c>
      <c r="C1234" s="14"/>
      <c r="D1234" s="14"/>
      <c r="E1234" s="15"/>
      <c r="F1234" s="15"/>
      <c r="G1234" s="111">
        <f>SUM(G1237,G1240,G1243)</f>
        <v>777</v>
      </c>
    </row>
    <row r="1235" spans="1:7" ht="17.25" customHeight="1">
      <c r="A1235" s="200"/>
      <c r="B1235" s="52" t="s">
        <v>291</v>
      </c>
      <c r="C1235" s="19"/>
      <c r="D1235" s="19"/>
      <c r="E1235" s="18"/>
      <c r="F1235" s="18"/>
      <c r="G1235" s="120">
        <f>(G1234/G1233)*100</f>
        <v>51.800000000000004</v>
      </c>
    </row>
    <row r="1236" spans="1:7" ht="33.75" customHeight="1">
      <c r="A1236" s="200"/>
      <c r="B1236" s="208" t="s">
        <v>618</v>
      </c>
      <c r="C1236" s="14" t="s">
        <v>31</v>
      </c>
      <c r="D1236" s="14" t="s">
        <v>211</v>
      </c>
      <c r="E1236" s="15" t="s">
        <v>131</v>
      </c>
      <c r="F1236" s="15">
        <v>244</v>
      </c>
      <c r="G1236" s="8">
        <v>720</v>
      </c>
    </row>
    <row r="1237" spans="1:7" ht="17.25" customHeight="1">
      <c r="A1237" s="200"/>
      <c r="B1237" s="2" t="s">
        <v>762</v>
      </c>
      <c r="C1237" s="14"/>
      <c r="D1237" s="14"/>
      <c r="E1237" s="15"/>
      <c r="F1237" s="15"/>
      <c r="G1237" s="8">
        <v>2</v>
      </c>
    </row>
    <row r="1238" spans="1:7" ht="17.25" customHeight="1">
      <c r="A1238" s="226"/>
      <c r="B1238" s="2" t="s">
        <v>291</v>
      </c>
      <c r="C1238" s="14"/>
      <c r="D1238" s="14"/>
      <c r="E1238" s="15"/>
      <c r="F1238" s="15"/>
      <c r="G1238" s="96">
        <f>(G1237/G1236)*100</f>
        <v>0.2777777777777778</v>
      </c>
    </row>
    <row r="1239" spans="1:7" ht="17.25" customHeight="1">
      <c r="A1239" s="226"/>
      <c r="B1239" s="37" t="s">
        <v>399</v>
      </c>
      <c r="C1239" s="38" t="s">
        <v>31</v>
      </c>
      <c r="D1239" s="38" t="s">
        <v>211</v>
      </c>
      <c r="E1239" s="39" t="s">
        <v>131</v>
      </c>
      <c r="F1239" s="39">
        <v>612</v>
      </c>
      <c r="G1239" s="220">
        <v>178</v>
      </c>
    </row>
    <row r="1240" spans="1:7" ht="17.25" customHeight="1">
      <c r="A1240" s="226"/>
      <c r="B1240" s="24" t="s">
        <v>762</v>
      </c>
      <c r="C1240" s="14"/>
      <c r="D1240" s="14"/>
      <c r="E1240" s="15"/>
      <c r="F1240" s="15"/>
      <c r="G1240" s="150">
        <v>173</v>
      </c>
    </row>
    <row r="1241" spans="1:7" ht="17.25" customHeight="1">
      <c r="A1241" s="226"/>
      <c r="B1241" s="52" t="s">
        <v>291</v>
      </c>
      <c r="C1241" s="19"/>
      <c r="D1241" s="19"/>
      <c r="E1241" s="18"/>
      <c r="F1241" s="18"/>
      <c r="G1241" s="120">
        <f>(G1240/G1239)*100</f>
        <v>97.19101123595506</v>
      </c>
    </row>
    <row r="1242" spans="1:7" ht="17.25" customHeight="1">
      <c r="A1242" s="226"/>
      <c r="B1242" s="2" t="s">
        <v>502</v>
      </c>
      <c r="C1242" s="14" t="s">
        <v>31</v>
      </c>
      <c r="D1242" s="14" t="s">
        <v>211</v>
      </c>
      <c r="E1242" s="15" t="s">
        <v>131</v>
      </c>
      <c r="F1242" s="15">
        <v>622</v>
      </c>
      <c r="G1242" s="150">
        <v>602</v>
      </c>
    </row>
    <row r="1243" spans="1:7" ht="17.25" customHeight="1">
      <c r="A1243" s="226"/>
      <c r="B1243" s="2" t="s">
        <v>762</v>
      </c>
      <c r="C1243" s="14"/>
      <c r="D1243" s="14"/>
      <c r="E1243" s="15"/>
      <c r="F1243" s="15"/>
      <c r="G1243" s="150">
        <v>602</v>
      </c>
    </row>
    <row r="1244" spans="1:7" ht="17.25" customHeight="1">
      <c r="A1244" s="99"/>
      <c r="B1244" s="2" t="s">
        <v>291</v>
      </c>
      <c r="C1244" s="14"/>
      <c r="D1244" s="14"/>
      <c r="E1244" s="15"/>
      <c r="F1244" s="15"/>
      <c r="G1244" s="120">
        <f>(G1243/G1242)*100</f>
        <v>100</v>
      </c>
    </row>
    <row r="1245" spans="1:7" ht="33.75" customHeight="1">
      <c r="A1245" s="75" t="s">
        <v>224</v>
      </c>
      <c r="B1245" s="134" t="s">
        <v>402</v>
      </c>
      <c r="C1245" s="42" t="s">
        <v>31</v>
      </c>
      <c r="D1245" s="42" t="s">
        <v>211</v>
      </c>
      <c r="E1245" s="122" t="s">
        <v>117</v>
      </c>
      <c r="F1245" s="122"/>
      <c r="G1245" s="11">
        <f>SUM(G1248,G1254,G1260)</f>
        <v>1073</v>
      </c>
    </row>
    <row r="1246" spans="1:7" ht="17.25" customHeight="1">
      <c r="A1246" s="87"/>
      <c r="B1246" s="135" t="s">
        <v>762</v>
      </c>
      <c r="C1246" s="21"/>
      <c r="D1246" s="21"/>
      <c r="E1246" s="72"/>
      <c r="F1246" s="72"/>
      <c r="G1246" s="107">
        <f>SUM(G1249,G1255,G1261)</f>
        <v>1073</v>
      </c>
    </row>
    <row r="1247" spans="1:7" ht="17.25" customHeight="1">
      <c r="A1247" s="133"/>
      <c r="B1247" s="135" t="s">
        <v>291</v>
      </c>
      <c r="C1247" s="21"/>
      <c r="D1247" s="21"/>
      <c r="E1247" s="72"/>
      <c r="F1247" s="72"/>
      <c r="G1247" s="132">
        <f>(G1246/G1245)*100</f>
        <v>100</v>
      </c>
    </row>
    <row r="1248" spans="1:7" ht="17.25" customHeight="1">
      <c r="A1248" s="280" t="s">
        <v>225</v>
      </c>
      <c r="B1248" s="136" t="s">
        <v>418</v>
      </c>
      <c r="C1248" s="34" t="s">
        <v>31</v>
      </c>
      <c r="D1248" s="34" t="s">
        <v>211</v>
      </c>
      <c r="E1248" s="58" t="s">
        <v>222</v>
      </c>
      <c r="F1248" s="58"/>
      <c r="G1248" s="110">
        <f>SUM(G1251)</f>
        <v>150</v>
      </c>
    </row>
    <row r="1249" spans="1:7" ht="17.25" customHeight="1">
      <c r="A1249" s="281"/>
      <c r="B1249" s="113" t="s">
        <v>762</v>
      </c>
      <c r="C1249" s="14"/>
      <c r="D1249" s="14"/>
      <c r="E1249" s="64"/>
      <c r="F1249" s="64"/>
      <c r="G1249" s="111">
        <f>SUM(G1252)</f>
        <v>150</v>
      </c>
    </row>
    <row r="1250" spans="1:7" ht="17.25" customHeight="1">
      <c r="A1250" s="281"/>
      <c r="B1250" s="137" t="s">
        <v>291</v>
      </c>
      <c r="C1250" s="19"/>
      <c r="D1250" s="19"/>
      <c r="E1250" s="209"/>
      <c r="F1250" s="209"/>
      <c r="G1250" s="120">
        <f>(G1249/G1248)*100</f>
        <v>100</v>
      </c>
    </row>
    <row r="1251" spans="1:7" ht="65.25" customHeight="1">
      <c r="A1251" s="281"/>
      <c r="B1251" s="193" t="s">
        <v>622</v>
      </c>
      <c r="C1251" s="14" t="s">
        <v>31</v>
      </c>
      <c r="D1251" s="14" t="s">
        <v>211</v>
      </c>
      <c r="E1251" s="15" t="s">
        <v>222</v>
      </c>
      <c r="F1251" s="64">
        <v>611</v>
      </c>
      <c r="G1251" s="8">
        <v>150</v>
      </c>
    </row>
    <row r="1252" spans="1:7" ht="17.25" customHeight="1">
      <c r="A1252" s="194"/>
      <c r="B1252" s="2" t="s">
        <v>762</v>
      </c>
      <c r="C1252" s="14"/>
      <c r="D1252" s="14"/>
      <c r="E1252" s="15"/>
      <c r="F1252" s="64"/>
      <c r="G1252" s="8">
        <v>150</v>
      </c>
    </row>
    <row r="1253" spans="1:7" ht="17.25" customHeight="1">
      <c r="A1253" s="97"/>
      <c r="B1253" s="2" t="s">
        <v>291</v>
      </c>
      <c r="C1253" s="14"/>
      <c r="D1253" s="14"/>
      <c r="E1253" s="15"/>
      <c r="F1253" s="64"/>
      <c r="G1253" s="120">
        <f>(G1252/G1251)*100</f>
        <v>100</v>
      </c>
    </row>
    <row r="1254" spans="1:7" ht="66" customHeight="1">
      <c r="A1254" s="197" t="s">
        <v>226</v>
      </c>
      <c r="B1254" s="54" t="s">
        <v>419</v>
      </c>
      <c r="C1254" s="34" t="s">
        <v>31</v>
      </c>
      <c r="D1254" s="34" t="s">
        <v>211</v>
      </c>
      <c r="E1254" s="30" t="s">
        <v>223</v>
      </c>
      <c r="F1254" s="58"/>
      <c r="G1254" s="110">
        <f>SUM(G1257)</f>
        <v>906</v>
      </c>
    </row>
    <row r="1255" spans="1:7" ht="17.25" customHeight="1">
      <c r="A1255" s="195"/>
      <c r="B1255" s="24" t="s">
        <v>762</v>
      </c>
      <c r="C1255" s="14"/>
      <c r="D1255" s="14"/>
      <c r="E1255" s="15"/>
      <c r="F1255" s="64"/>
      <c r="G1255" s="111">
        <f>SUM(G1258)</f>
        <v>906</v>
      </c>
    </row>
    <row r="1256" spans="1:7" ht="17.25" customHeight="1">
      <c r="A1256" s="195"/>
      <c r="B1256" s="52" t="s">
        <v>291</v>
      </c>
      <c r="C1256" s="19"/>
      <c r="D1256" s="19"/>
      <c r="E1256" s="18"/>
      <c r="F1256" s="209"/>
      <c r="G1256" s="120">
        <f>(G1255/G1254)*100</f>
        <v>100</v>
      </c>
    </row>
    <row r="1257" spans="1:7" ht="17.25" customHeight="1">
      <c r="A1257" s="89"/>
      <c r="B1257" s="24" t="s">
        <v>420</v>
      </c>
      <c r="C1257" s="14" t="s">
        <v>31</v>
      </c>
      <c r="D1257" s="14" t="s">
        <v>211</v>
      </c>
      <c r="E1257" s="15" t="s">
        <v>223</v>
      </c>
      <c r="F1257" s="64">
        <v>612</v>
      </c>
      <c r="G1257" s="8">
        <v>906</v>
      </c>
    </row>
    <row r="1258" spans="1:7" ht="17.25" customHeight="1">
      <c r="A1258" s="200"/>
      <c r="B1258" s="2" t="s">
        <v>762</v>
      </c>
      <c r="C1258" s="14"/>
      <c r="D1258" s="14"/>
      <c r="E1258" s="15"/>
      <c r="F1258" s="64"/>
      <c r="G1258" s="8">
        <v>906</v>
      </c>
    </row>
    <row r="1259" spans="1:7" ht="17.25" customHeight="1">
      <c r="A1259" s="200"/>
      <c r="B1259" s="2" t="s">
        <v>291</v>
      </c>
      <c r="C1259" s="14"/>
      <c r="D1259" s="14"/>
      <c r="E1259" s="15"/>
      <c r="F1259" s="64"/>
      <c r="G1259" s="96">
        <f>(G1258/G1257)*100</f>
        <v>100</v>
      </c>
    </row>
    <row r="1260" spans="1:7" ht="33.75" customHeight="1">
      <c r="A1260" s="201" t="s">
        <v>594</v>
      </c>
      <c r="B1260" s="33" t="s">
        <v>596</v>
      </c>
      <c r="C1260" s="34" t="s">
        <v>31</v>
      </c>
      <c r="D1260" s="204" t="s">
        <v>211</v>
      </c>
      <c r="E1260" s="30" t="s">
        <v>595</v>
      </c>
      <c r="F1260" s="58"/>
      <c r="G1260" s="110">
        <f>SUM(G1263)</f>
        <v>17</v>
      </c>
    </row>
    <row r="1261" spans="1:7" ht="17.25" customHeight="1">
      <c r="A1261" s="202"/>
      <c r="B1261" s="2" t="s">
        <v>762</v>
      </c>
      <c r="C1261" s="14"/>
      <c r="D1261" s="189"/>
      <c r="E1261" s="15"/>
      <c r="F1261" s="64"/>
      <c r="G1261" s="111">
        <f>SUM(G1264)</f>
        <v>17</v>
      </c>
    </row>
    <row r="1262" spans="1:7" ht="17.25" customHeight="1">
      <c r="A1262" s="202"/>
      <c r="B1262" s="2" t="s">
        <v>291</v>
      </c>
      <c r="C1262" s="14"/>
      <c r="D1262" s="189"/>
      <c r="E1262" s="15"/>
      <c r="F1262" s="64"/>
      <c r="G1262" s="96">
        <f>(G1261/G1260)*100</f>
        <v>100</v>
      </c>
    </row>
    <row r="1263" spans="1:7" ht="17.25" customHeight="1">
      <c r="A1263" s="202"/>
      <c r="B1263" s="37" t="s">
        <v>597</v>
      </c>
      <c r="C1263" s="38" t="s">
        <v>31</v>
      </c>
      <c r="D1263" s="206" t="s">
        <v>211</v>
      </c>
      <c r="E1263" s="39" t="s">
        <v>595</v>
      </c>
      <c r="F1263" s="210">
        <v>612</v>
      </c>
      <c r="G1263" s="9">
        <v>17</v>
      </c>
    </row>
    <row r="1264" spans="1:7" ht="17.25" customHeight="1">
      <c r="A1264" s="202"/>
      <c r="B1264" s="2" t="s">
        <v>762</v>
      </c>
      <c r="C1264" s="14"/>
      <c r="D1264" s="189"/>
      <c r="E1264" s="15"/>
      <c r="F1264" s="64"/>
      <c r="G1264" s="8">
        <v>17</v>
      </c>
    </row>
    <row r="1265" spans="1:7" ht="17.25" customHeight="1">
      <c r="A1265" s="202"/>
      <c r="B1265" s="2" t="s">
        <v>291</v>
      </c>
      <c r="C1265" s="14"/>
      <c r="D1265" s="189"/>
      <c r="E1265" s="15"/>
      <c r="F1265" s="64"/>
      <c r="G1265" s="96">
        <f>(G1264/G1263)*100</f>
        <v>100</v>
      </c>
    </row>
    <row r="1266" spans="1:7" ht="66.75" customHeight="1">
      <c r="A1266" s="199" t="s">
        <v>500</v>
      </c>
      <c r="B1266" s="43" t="s">
        <v>501</v>
      </c>
      <c r="C1266" s="42" t="s">
        <v>31</v>
      </c>
      <c r="D1266" s="187" t="s">
        <v>211</v>
      </c>
      <c r="E1266" s="16"/>
      <c r="F1266" s="122"/>
      <c r="G1266" s="104">
        <f>SUM(G1269)</f>
        <v>89</v>
      </c>
    </row>
    <row r="1267" spans="1:7" ht="17.25" customHeight="1">
      <c r="A1267" s="200"/>
      <c r="B1267" s="32" t="s">
        <v>762</v>
      </c>
      <c r="C1267" s="21"/>
      <c r="D1267" s="188"/>
      <c r="E1267" s="22"/>
      <c r="F1267" s="72"/>
      <c r="G1267" s="107">
        <f>SUM(G1270)</f>
        <v>89</v>
      </c>
    </row>
    <row r="1268" spans="1:7" ht="17.25" customHeight="1">
      <c r="A1268" s="200"/>
      <c r="B1268" s="32" t="s">
        <v>291</v>
      </c>
      <c r="C1268" s="21"/>
      <c r="D1268" s="188"/>
      <c r="E1268" s="22"/>
      <c r="F1268" s="72"/>
      <c r="G1268" s="103">
        <f>(G1267/G1266)*100</f>
        <v>100</v>
      </c>
    </row>
    <row r="1269" spans="1:7" ht="32.25" customHeight="1">
      <c r="A1269" s="200"/>
      <c r="B1269" s="37" t="s">
        <v>502</v>
      </c>
      <c r="C1269" s="38" t="s">
        <v>31</v>
      </c>
      <c r="D1269" s="206" t="s">
        <v>211</v>
      </c>
      <c r="E1269" s="39" t="s">
        <v>123</v>
      </c>
      <c r="F1269" s="210">
        <v>621</v>
      </c>
      <c r="G1269" s="9">
        <v>89</v>
      </c>
    </row>
    <row r="1270" spans="1:7" ht="17.25" customHeight="1">
      <c r="A1270" s="200"/>
      <c r="B1270" s="2" t="s">
        <v>762</v>
      </c>
      <c r="C1270" s="14"/>
      <c r="D1270" s="189"/>
      <c r="E1270" s="15"/>
      <c r="F1270" s="64"/>
      <c r="G1270" s="8">
        <v>89</v>
      </c>
    </row>
    <row r="1271" spans="1:7" ht="17.25" customHeight="1">
      <c r="A1271" s="99"/>
      <c r="B1271" s="3" t="s">
        <v>291</v>
      </c>
      <c r="C1271" s="12"/>
      <c r="D1271" s="12"/>
      <c r="E1271" s="13"/>
      <c r="F1271" s="73"/>
      <c r="G1271" s="102">
        <f>(G1270/G1269)*100</f>
        <v>100</v>
      </c>
    </row>
    <row r="1272" spans="1:7" ht="145.5" customHeight="1">
      <c r="A1272" s="200" t="s">
        <v>598</v>
      </c>
      <c r="B1272" s="32" t="s">
        <v>700</v>
      </c>
      <c r="C1272" s="21" t="s">
        <v>31</v>
      </c>
      <c r="D1272" s="21" t="s">
        <v>211</v>
      </c>
      <c r="E1272" s="22" t="s">
        <v>478</v>
      </c>
      <c r="F1272" s="72"/>
      <c r="G1272" s="107">
        <f>SUM(G1275,G1278)</f>
        <v>3356</v>
      </c>
    </row>
    <row r="1273" spans="1:7" ht="17.25" customHeight="1">
      <c r="A1273" s="200"/>
      <c r="B1273" s="32" t="s">
        <v>762</v>
      </c>
      <c r="C1273" s="21"/>
      <c r="D1273" s="21"/>
      <c r="E1273" s="22"/>
      <c r="F1273" s="72"/>
      <c r="G1273" s="107">
        <f>SUM(G1276,G1279)</f>
        <v>1246</v>
      </c>
    </row>
    <row r="1274" spans="1:7" ht="17.25" customHeight="1">
      <c r="A1274" s="200"/>
      <c r="B1274" s="32" t="s">
        <v>291</v>
      </c>
      <c r="C1274" s="21"/>
      <c r="D1274" s="21"/>
      <c r="E1274" s="22"/>
      <c r="F1274" s="72"/>
      <c r="G1274" s="103">
        <f>(G1273/G1272)*100</f>
        <v>37.12753277711561</v>
      </c>
    </row>
    <row r="1275" spans="1:7" ht="62.25" customHeight="1">
      <c r="A1275" s="200"/>
      <c r="B1275" s="193" t="s">
        <v>617</v>
      </c>
      <c r="C1275" s="34" t="s">
        <v>31</v>
      </c>
      <c r="D1275" s="34" t="s">
        <v>211</v>
      </c>
      <c r="E1275" s="30" t="s">
        <v>478</v>
      </c>
      <c r="F1275" s="58">
        <v>621</v>
      </c>
      <c r="G1275" s="10">
        <v>1965</v>
      </c>
    </row>
    <row r="1276" spans="1:7" ht="17.25" customHeight="1">
      <c r="A1276" s="200"/>
      <c r="B1276" s="24" t="s">
        <v>762</v>
      </c>
      <c r="C1276" s="14"/>
      <c r="D1276" s="14"/>
      <c r="E1276" s="15"/>
      <c r="F1276" s="64"/>
      <c r="G1276" s="8">
        <v>725</v>
      </c>
    </row>
    <row r="1277" spans="1:7" ht="17.25" customHeight="1">
      <c r="A1277" s="200"/>
      <c r="B1277" s="35" t="s">
        <v>291</v>
      </c>
      <c r="C1277" s="12"/>
      <c r="D1277" s="12"/>
      <c r="E1277" s="13"/>
      <c r="F1277" s="73"/>
      <c r="G1277" s="102">
        <f>(G1276/G1275)*100</f>
        <v>36.895674300254456</v>
      </c>
    </row>
    <row r="1278" spans="1:7" ht="64.5" customHeight="1">
      <c r="A1278" s="200"/>
      <c r="B1278" s="193" t="s">
        <v>622</v>
      </c>
      <c r="C1278" s="14" t="s">
        <v>31</v>
      </c>
      <c r="D1278" s="14" t="s">
        <v>211</v>
      </c>
      <c r="E1278" s="15" t="s">
        <v>478</v>
      </c>
      <c r="F1278" s="64">
        <v>611</v>
      </c>
      <c r="G1278" s="8">
        <v>1391</v>
      </c>
    </row>
    <row r="1279" spans="1:7" ht="17.25" customHeight="1">
      <c r="A1279" s="200"/>
      <c r="B1279" s="2" t="s">
        <v>762</v>
      </c>
      <c r="C1279" s="14"/>
      <c r="D1279" s="14"/>
      <c r="E1279" s="15"/>
      <c r="F1279" s="64"/>
      <c r="G1279" s="8">
        <v>521</v>
      </c>
    </row>
    <row r="1280" spans="1:7" ht="17.25" customHeight="1">
      <c r="A1280" s="200"/>
      <c r="B1280" s="2" t="s">
        <v>291</v>
      </c>
      <c r="C1280" s="14"/>
      <c r="D1280" s="14"/>
      <c r="E1280" s="15"/>
      <c r="F1280" s="64"/>
      <c r="G1280" s="96">
        <f>(G1279/G1278)*100</f>
        <v>37.45506829618979</v>
      </c>
    </row>
    <row r="1281" spans="1:7" ht="46.5" customHeight="1">
      <c r="A1281" s="222" t="s">
        <v>692</v>
      </c>
      <c r="B1281" s="43" t="s">
        <v>694</v>
      </c>
      <c r="C1281" s="42"/>
      <c r="D1281" s="42"/>
      <c r="E1281" s="16"/>
      <c r="F1281" s="122"/>
      <c r="G1281" s="104">
        <f>SUM(G1284)</f>
        <v>80</v>
      </c>
    </row>
    <row r="1282" spans="1:7" ht="17.25" customHeight="1">
      <c r="A1282" s="223"/>
      <c r="B1282" s="32" t="s">
        <v>762</v>
      </c>
      <c r="C1282" s="21"/>
      <c r="D1282" s="21"/>
      <c r="E1282" s="22"/>
      <c r="F1282" s="72"/>
      <c r="G1282" s="107">
        <f>SUM(G1285)</f>
        <v>80</v>
      </c>
    </row>
    <row r="1283" spans="1:7" ht="17.25" customHeight="1">
      <c r="A1283" s="223"/>
      <c r="B1283" s="32" t="s">
        <v>291</v>
      </c>
      <c r="C1283" s="21"/>
      <c r="D1283" s="21"/>
      <c r="E1283" s="22"/>
      <c r="F1283" s="72"/>
      <c r="G1283" s="103">
        <f>(G1282/G1281)*100</f>
        <v>100</v>
      </c>
    </row>
    <row r="1284" spans="1:7" ht="17.25" customHeight="1">
      <c r="A1284" s="223"/>
      <c r="B1284" s="37" t="s">
        <v>693</v>
      </c>
      <c r="C1284" s="38" t="s">
        <v>31</v>
      </c>
      <c r="D1284" s="38" t="s">
        <v>211</v>
      </c>
      <c r="E1284" s="39" t="s">
        <v>129</v>
      </c>
      <c r="F1284" s="210">
        <v>622</v>
      </c>
      <c r="G1284" s="220">
        <v>80</v>
      </c>
    </row>
    <row r="1285" spans="1:7" ht="17.25" customHeight="1">
      <c r="A1285" s="223"/>
      <c r="B1285" s="2" t="s">
        <v>762</v>
      </c>
      <c r="C1285" s="14"/>
      <c r="D1285" s="14"/>
      <c r="E1285" s="15"/>
      <c r="F1285" s="64"/>
      <c r="G1285" s="150">
        <v>80</v>
      </c>
    </row>
    <row r="1286" spans="1:7" ht="17.25" customHeight="1">
      <c r="A1286" s="99"/>
      <c r="B1286" s="3" t="s">
        <v>291</v>
      </c>
      <c r="C1286" s="12"/>
      <c r="D1286" s="12"/>
      <c r="E1286" s="13"/>
      <c r="F1286" s="73"/>
      <c r="G1286" s="102">
        <f>(G1285/G1284)*100</f>
        <v>100</v>
      </c>
    </row>
    <row r="1287" spans="1:7" ht="53.25" customHeight="1">
      <c r="A1287" s="223" t="s">
        <v>691</v>
      </c>
      <c r="B1287" s="32" t="s">
        <v>689</v>
      </c>
      <c r="C1287" s="21" t="s">
        <v>31</v>
      </c>
      <c r="D1287" s="21" t="s">
        <v>211</v>
      </c>
      <c r="E1287" s="22" t="s">
        <v>123</v>
      </c>
      <c r="F1287" s="72"/>
      <c r="G1287" s="107">
        <f>SUM(G1290)</f>
        <v>296</v>
      </c>
    </row>
    <row r="1288" spans="1:7" ht="17.25" customHeight="1">
      <c r="A1288" s="223"/>
      <c r="B1288" s="32" t="s">
        <v>762</v>
      </c>
      <c r="C1288" s="21"/>
      <c r="D1288" s="21"/>
      <c r="E1288" s="22"/>
      <c r="F1288" s="72"/>
      <c r="G1288" s="107">
        <f>SUM(G1291)</f>
        <v>100</v>
      </c>
    </row>
    <row r="1289" spans="1:7" ht="17.25" customHeight="1">
      <c r="A1289" s="223"/>
      <c r="B1289" s="32" t="s">
        <v>291</v>
      </c>
      <c r="C1289" s="21"/>
      <c r="D1289" s="21"/>
      <c r="E1289" s="22"/>
      <c r="F1289" s="72"/>
      <c r="G1289" s="103">
        <f>(G1288/G1287)*100</f>
        <v>33.78378378378378</v>
      </c>
    </row>
    <row r="1290" spans="1:7" ht="17.25" customHeight="1">
      <c r="A1290" s="223"/>
      <c r="B1290" s="37" t="s">
        <v>690</v>
      </c>
      <c r="C1290" s="38" t="s">
        <v>31</v>
      </c>
      <c r="D1290" s="38" t="s">
        <v>211</v>
      </c>
      <c r="E1290" s="39" t="s">
        <v>123</v>
      </c>
      <c r="F1290" s="210">
        <v>622</v>
      </c>
      <c r="G1290" s="220">
        <v>296</v>
      </c>
    </row>
    <row r="1291" spans="1:7" ht="17.25" customHeight="1">
      <c r="A1291" s="223"/>
      <c r="B1291" s="24" t="s">
        <v>762</v>
      </c>
      <c r="C1291" s="14"/>
      <c r="D1291" s="14"/>
      <c r="E1291" s="15"/>
      <c r="F1291" s="64"/>
      <c r="G1291" s="150">
        <v>100</v>
      </c>
    </row>
    <row r="1292" spans="1:7" ht="17.25" customHeight="1" thickBot="1">
      <c r="A1292" s="223"/>
      <c r="B1292" s="2" t="s">
        <v>291</v>
      </c>
      <c r="C1292" s="14"/>
      <c r="D1292" s="14"/>
      <c r="E1292" s="15"/>
      <c r="F1292" s="64"/>
      <c r="G1292" s="120">
        <f>(G1291/G1290)*100</f>
        <v>33.78378378378378</v>
      </c>
    </row>
    <row r="1293" spans="1:7" ht="17.25" customHeight="1">
      <c r="A1293" s="77">
        <v>9</v>
      </c>
      <c r="B1293" s="65" t="s">
        <v>421</v>
      </c>
      <c r="C1293" s="45" t="s">
        <v>31</v>
      </c>
      <c r="D1293" s="45" t="s">
        <v>215</v>
      </c>
      <c r="E1293" s="66"/>
      <c r="F1293" s="66"/>
      <c r="G1293" s="47">
        <f>SUM(G1296,G1323,G1329,G1335,G1341,G1368)</f>
        <v>42909</v>
      </c>
    </row>
    <row r="1294" spans="1:7" ht="17.25" customHeight="1">
      <c r="A1294" s="200"/>
      <c r="B1294" s="32" t="s">
        <v>762</v>
      </c>
      <c r="C1294" s="21"/>
      <c r="D1294" s="21"/>
      <c r="E1294" s="72"/>
      <c r="F1294" s="72"/>
      <c r="G1294" s="107">
        <f>SUM(G1297,G1324,G1330,G1336,G1342,G1369)</f>
        <v>29073</v>
      </c>
    </row>
    <row r="1295" spans="1:7" ht="17.25" customHeight="1">
      <c r="A1295" s="200"/>
      <c r="B1295" s="32" t="s">
        <v>291</v>
      </c>
      <c r="C1295" s="21"/>
      <c r="D1295" s="21"/>
      <c r="E1295" s="72"/>
      <c r="F1295" s="72"/>
      <c r="G1295" s="132">
        <f>(G1294/G1293)*100</f>
        <v>67.75501643011955</v>
      </c>
    </row>
    <row r="1296" spans="1:7" ht="47.25" customHeight="1">
      <c r="A1296" s="201" t="s">
        <v>132</v>
      </c>
      <c r="B1296" s="54" t="s">
        <v>422</v>
      </c>
      <c r="C1296" s="34" t="s">
        <v>31</v>
      </c>
      <c r="D1296" s="34" t="s">
        <v>215</v>
      </c>
      <c r="E1296" s="30" t="s">
        <v>613</v>
      </c>
      <c r="F1296" s="30"/>
      <c r="G1296" s="110">
        <f>SUM(G1299,G1305,G1311,G1317)</f>
        <v>32251</v>
      </c>
    </row>
    <row r="1297" spans="1:7" ht="17.25" customHeight="1">
      <c r="A1297" s="202"/>
      <c r="B1297" s="24" t="s">
        <v>762</v>
      </c>
      <c r="C1297" s="14"/>
      <c r="D1297" s="14"/>
      <c r="E1297" s="15"/>
      <c r="F1297" s="15"/>
      <c r="G1297" s="111">
        <f>SUM(G1300,G1306,G1312,G1318)</f>
        <v>23979</v>
      </c>
    </row>
    <row r="1298" spans="1:7" ht="17.25" customHeight="1">
      <c r="A1298" s="202"/>
      <c r="B1298" s="24" t="s">
        <v>291</v>
      </c>
      <c r="C1298" s="14"/>
      <c r="D1298" s="14"/>
      <c r="E1298" s="15"/>
      <c r="F1298" s="15"/>
      <c r="G1298" s="120">
        <f>(G1297/G1296)*100</f>
        <v>74.35118290905707</v>
      </c>
    </row>
    <row r="1299" spans="1:7" ht="17.25" customHeight="1">
      <c r="A1299" s="216" t="s">
        <v>724</v>
      </c>
      <c r="B1299" s="136" t="s">
        <v>725</v>
      </c>
      <c r="C1299" s="34" t="s">
        <v>31</v>
      </c>
      <c r="D1299" s="34" t="s">
        <v>626</v>
      </c>
      <c r="E1299" s="39" t="s">
        <v>613</v>
      </c>
      <c r="F1299" s="30"/>
      <c r="G1299" s="10">
        <f>SUM(G1302)</f>
        <v>11301</v>
      </c>
    </row>
    <row r="1300" spans="1:7" ht="17.25" customHeight="1">
      <c r="A1300" s="217"/>
      <c r="B1300" s="61" t="s">
        <v>762</v>
      </c>
      <c r="C1300" s="14"/>
      <c r="D1300" s="14"/>
      <c r="E1300" s="15"/>
      <c r="F1300" s="15"/>
      <c r="G1300" s="111">
        <f>SUM(G1303)</f>
        <v>9134</v>
      </c>
    </row>
    <row r="1301" spans="1:7" ht="17.25" customHeight="1">
      <c r="A1301" s="217"/>
      <c r="B1301" s="60" t="s">
        <v>291</v>
      </c>
      <c r="C1301" s="14"/>
      <c r="D1301" s="14"/>
      <c r="E1301" s="13"/>
      <c r="F1301" s="15"/>
      <c r="G1301" s="96">
        <f>(G1300/G1299)*100</f>
        <v>80.82470577824972</v>
      </c>
    </row>
    <row r="1302" spans="1:7" ht="17.25" customHeight="1">
      <c r="A1302" s="217"/>
      <c r="B1302" s="193" t="s">
        <v>374</v>
      </c>
      <c r="C1302" s="38" t="s">
        <v>31</v>
      </c>
      <c r="D1302" s="38" t="s">
        <v>626</v>
      </c>
      <c r="E1302" s="15" t="s">
        <v>613</v>
      </c>
      <c r="F1302" s="39">
        <v>610</v>
      </c>
      <c r="G1302" s="9">
        <v>11301</v>
      </c>
    </row>
    <row r="1303" spans="1:7" ht="17.25" customHeight="1">
      <c r="A1303" s="217"/>
      <c r="B1303" s="61" t="s">
        <v>762</v>
      </c>
      <c r="C1303" s="14"/>
      <c r="D1303" s="14"/>
      <c r="E1303" s="15"/>
      <c r="F1303" s="15"/>
      <c r="G1303" s="8">
        <v>9134</v>
      </c>
    </row>
    <row r="1304" spans="1:7" ht="17.25" customHeight="1">
      <c r="A1304" s="217"/>
      <c r="B1304" s="61" t="s">
        <v>291</v>
      </c>
      <c r="C1304" s="14"/>
      <c r="D1304" s="14"/>
      <c r="E1304" s="13"/>
      <c r="F1304" s="15"/>
      <c r="G1304" s="96">
        <f>(G1303/G1302)*100</f>
        <v>80.82470577824972</v>
      </c>
    </row>
    <row r="1305" spans="1:7" ht="17.25" customHeight="1">
      <c r="A1305" s="216" t="s">
        <v>736</v>
      </c>
      <c r="B1305" s="136" t="s">
        <v>727</v>
      </c>
      <c r="C1305" s="34" t="s">
        <v>31</v>
      </c>
      <c r="D1305" s="34" t="s">
        <v>216</v>
      </c>
      <c r="E1305" s="15" t="s">
        <v>613</v>
      </c>
      <c r="F1305" s="30"/>
      <c r="G1305" s="10">
        <f>SUM(G1308)</f>
        <v>10140</v>
      </c>
    </row>
    <row r="1306" spans="1:7" ht="17.25" customHeight="1">
      <c r="A1306" s="217"/>
      <c r="B1306" s="61" t="s">
        <v>762</v>
      </c>
      <c r="C1306" s="14"/>
      <c r="D1306" s="14"/>
      <c r="E1306" s="15"/>
      <c r="F1306" s="15"/>
      <c r="G1306" s="111">
        <f>SUM(G1309)</f>
        <v>7247</v>
      </c>
    </row>
    <row r="1307" spans="1:7" ht="17.25" customHeight="1">
      <c r="A1307" s="217"/>
      <c r="B1307" s="60" t="s">
        <v>291</v>
      </c>
      <c r="C1307" s="14"/>
      <c r="D1307" s="14"/>
      <c r="E1307" s="15"/>
      <c r="F1307" s="15"/>
      <c r="G1307" s="96">
        <f>(G1306/G1305)*100</f>
        <v>71.46942800788955</v>
      </c>
    </row>
    <row r="1308" spans="1:7" ht="16.5" customHeight="1">
      <c r="A1308" s="217"/>
      <c r="B1308" s="193" t="s">
        <v>374</v>
      </c>
      <c r="C1308" s="38" t="s">
        <v>31</v>
      </c>
      <c r="D1308" s="38" t="s">
        <v>216</v>
      </c>
      <c r="E1308" s="39" t="s">
        <v>613</v>
      </c>
      <c r="F1308" s="39">
        <v>610</v>
      </c>
      <c r="G1308" s="9">
        <v>10140</v>
      </c>
    </row>
    <row r="1309" spans="1:7" ht="17.25" customHeight="1">
      <c r="A1309" s="217"/>
      <c r="B1309" s="61" t="s">
        <v>762</v>
      </c>
      <c r="C1309" s="14"/>
      <c r="D1309" s="14"/>
      <c r="E1309" s="15"/>
      <c r="F1309" s="15"/>
      <c r="G1309" s="8">
        <v>7247</v>
      </c>
    </row>
    <row r="1310" spans="1:7" ht="17.25" customHeight="1">
      <c r="A1310" s="217"/>
      <c r="B1310" s="61" t="s">
        <v>291</v>
      </c>
      <c r="C1310" s="14"/>
      <c r="D1310" s="14"/>
      <c r="E1310" s="15"/>
      <c r="F1310" s="15"/>
      <c r="G1310" s="96">
        <f>(G1309/G1308)*100</f>
        <v>71.46942800788955</v>
      </c>
    </row>
    <row r="1311" spans="1:7" ht="32.25" customHeight="1">
      <c r="A1311" s="216" t="s">
        <v>735</v>
      </c>
      <c r="B1311" s="136" t="s">
        <v>729</v>
      </c>
      <c r="C1311" s="34" t="s">
        <v>31</v>
      </c>
      <c r="D1311" s="34" t="s">
        <v>730</v>
      </c>
      <c r="E1311" s="30" t="s">
        <v>613</v>
      </c>
      <c r="F1311" s="30"/>
      <c r="G1311" s="10">
        <f>SUM(G1314)</f>
        <v>3037</v>
      </c>
    </row>
    <row r="1312" spans="1:7" ht="17.25" customHeight="1">
      <c r="A1312" s="217"/>
      <c r="B1312" s="61" t="s">
        <v>762</v>
      </c>
      <c r="C1312" s="14"/>
      <c r="D1312" s="14"/>
      <c r="E1312" s="15"/>
      <c r="F1312" s="15"/>
      <c r="G1312" s="111">
        <f>SUM(G1315)</f>
        <v>2080</v>
      </c>
    </row>
    <row r="1313" spans="1:7" ht="17.25" customHeight="1">
      <c r="A1313" s="217"/>
      <c r="B1313" s="60" t="s">
        <v>291</v>
      </c>
      <c r="C1313" s="14"/>
      <c r="D1313" s="14"/>
      <c r="E1313" s="15"/>
      <c r="F1313" s="15"/>
      <c r="G1313" s="96">
        <f>(G1312/G1311)*100</f>
        <v>68.48864010536714</v>
      </c>
    </row>
    <row r="1314" spans="1:7" ht="17.25" customHeight="1">
      <c r="A1314" s="217"/>
      <c r="B1314" s="193" t="s">
        <v>374</v>
      </c>
      <c r="C1314" s="38" t="s">
        <v>31</v>
      </c>
      <c r="D1314" s="38" t="s">
        <v>732</v>
      </c>
      <c r="E1314" s="39" t="s">
        <v>613</v>
      </c>
      <c r="F1314" s="39">
        <v>610</v>
      </c>
      <c r="G1314" s="9">
        <v>3037</v>
      </c>
    </row>
    <row r="1315" spans="1:7" ht="17.25" customHeight="1">
      <c r="A1315" s="217"/>
      <c r="B1315" s="61" t="s">
        <v>762</v>
      </c>
      <c r="C1315" s="14"/>
      <c r="D1315" s="14"/>
      <c r="E1315" s="15"/>
      <c r="F1315" s="15"/>
      <c r="G1315" s="8">
        <v>2080</v>
      </c>
    </row>
    <row r="1316" spans="1:7" ht="17.25" customHeight="1">
      <c r="A1316" s="217"/>
      <c r="B1316" s="59" t="s">
        <v>291</v>
      </c>
      <c r="C1316" s="12"/>
      <c r="D1316" s="12"/>
      <c r="E1316" s="13"/>
      <c r="F1316" s="13"/>
      <c r="G1316" s="102">
        <f>(G1315/G1314)*100</f>
        <v>68.48864010536714</v>
      </c>
    </row>
    <row r="1317" spans="1:7" ht="17.25" customHeight="1">
      <c r="A1317" s="216" t="s">
        <v>734</v>
      </c>
      <c r="B1317" s="136" t="s">
        <v>731</v>
      </c>
      <c r="C1317" s="34" t="s">
        <v>31</v>
      </c>
      <c r="D1317" s="34" t="s">
        <v>732</v>
      </c>
      <c r="E1317" s="39" t="s">
        <v>613</v>
      </c>
      <c r="F1317" s="30"/>
      <c r="G1317" s="10">
        <f>SUM(G1320)</f>
        <v>7773</v>
      </c>
    </row>
    <row r="1318" spans="1:7" ht="17.25" customHeight="1">
      <c r="A1318" s="217"/>
      <c r="B1318" s="61" t="s">
        <v>762</v>
      </c>
      <c r="C1318" s="14"/>
      <c r="D1318" s="14"/>
      <c r="E1318" s="15"/>
      <c r="F1318" s="15"/>
      <c r="G1318" s="111">
        <f>SUM(G1321)</f>
        <v>5518</v>
      </c>
    </row>
    <row r="1319" spans="1:7" ht="17.25" customHeight="1">
      <c r="A1319" s="217"/>
      <c r="B1319" s="60" t="s">
        <v>291</v>
      </c>
      <c r="C1319" s="14"/>
      <c r="D1319" s="14"/>
      <c r="E1319" s="15"/>
      <c r="F1319" s="15"/>
      <c r="G1319" s="96">
        <f>(G1318/G1317)*100</f>
        <v>70.98932201209315</v>
      </c>
    </row>
    <row r="1320" spans="1:7" ht="17.25" customHeight="1">
      <c r="A1320" s="217"/>
      <c r="B1320" s="193" t="s">
        <v>374</v>
      </c>
      <c r="C1320" s="38" t="s">
        <v>31</v>
      </c>
      <c r="D1320" s="38" t="s">
        <v>732</v>
      </c>
      <c r="E1320" s="39" t="s">
        <v>613</v>
      </c>
      <c r="F1320" s="39">
        <v>610</v>
      </c>
      <c r="G1320" s="9">
        <v>7773</v>
      </c>
    </row>
    <row r="1321" spans="1:7" ht="17.25" customHeight="1">
      <c r="A1321" s="217"/>
      <c r="B1321" s="61" t="s">
        <v>762</v>
      </c>
      <c r="C1321" s="14"/>
      <c r="D1321" s="14"/>
      <c r="E1321" s="15"/>
      <c r="F1321" s="15"/>
      <c r="G1321" s="8">
        <v>5518</v>
      </c>
    </row>
    <row r="1322" spans="1:7" ht="17.25" customHeight="1">
      <c r="A1322" s="100"/>
      <c r="B1322" s="59" t="s">
        <v>291</v>
      </c>
      <c r="C1322" s="12"/>
      <c r="D1322" s="12"/>
      <c r="E1322" s="13"/>
      <c r="F1322" s="13"/>
      <c r="G1322" s="102">
        <f>(G1321/G1320)*100</f>
        <v>70.98932201209315</v>
      </c>
    </row>
    <row r="1323" spans="1:7" ht="49.5" customHeight="1">
      <c r="A1323" s="202" t="s">
        <v>133</v>
      </c>
      <c r="B1323" s="24" t="s">
        <v>423</v>
      </c>
      <c r="C1323" s="14" t="s">
        <v>31</v>
      </c>
      <c r="D1323" s="14" t="s">
        <v>216</v>
      </c>
      <c r="E1323" s="15" t="s">
        <v>625</v>
      </c>
      <c r="F1323" s="15"/>
      <c r="G1323" s="110">
        <f>SUM(G1326)</f>
        <v>6014</v>
      </c>
    </row>
    <row r="1324" spans="1:7" ht="17.25" customHeight="1">
      <c r="A1324" s="202"/>
      <c r="B1324" s="24" t="s">
        <v>762</v>
      </c>
      <c r="C1324" s="14"/>
      <c r="D1324" s="14"/>
      <c r="E1324" s="15"/>
      <c r="F1324" s="15"/>
      <c r="G1324" s="111">
        <f>SUM(G1327)</f>
        <v>4511</v>
      </c>
    </row>
    <row r="1325" spans="1:7" ht="17.25" customHeight="1">
      <c r="A1325" s="202"/>
      <c r="B1325" s="52" t="s">
        <v>291</v>
      </c>
      <c r="C1325" s="19"/>
      <c r="D1325" s="19"/>
      <c r="E1325" s="18"/>
      <c r="F1325" s="18"/>
      <c r="G1325" s="120">
        <f>(G1324/G1323)*100</f>
        <v>75.00831393415363</v>
      </c>
    </row>
    <row r="1326" spans="1:7" ht="17.25" customHeight="1">
      <c r="A1326" s="202"/>
      <c r="B1326" s="2" t="s">
        <v>376</v>
      </c>
      <c r="C1326" s="14" t="s">
        <v>31</v>
      </c>
      <c r="D1326" s="14" t="s">
        <v>216</v>
      </c>
      <c r="E1326" s="15" t="s">
        <v>625</v>
      </c>
      <c r="F1326" s="15">
        <v>610</v>
      </c>
      <c r="G1326" s="8">
        <v>6014</v>
      </c>
    </row>
    <row r="1327" spans="1:7" ht="17.25" customHeight="1">
      <c r="A1327" s="202"/>
      <c r="B1327" s="2" t="s">
        <v>762</v>
      </c>
      <c r="C1327" s="14"/>
      <c r="D1327" s="14"/>
      <c r="E1327" s="15"/>
      <c r="F1327" s="15"/>
      <c r="G1327" s="8">
        <v>4511</v>
      </c>
    </row>
    <row r="1328" spans="1:7" ht="17.25" customHeight="1">
      <c r="A1328" s="100"/>
      <c r="B1328" s="3" t="s">
        <v>291</v>
      </c>
      <c r="C1328" s="12"/>
      <c r="D1328" s="12"/>
      <c r="E1328" s="13"/>
      <c r="F1328" s="13"/>
      <c r="G1328" s="120">
        <f>(G1327/G1326)*100</f>
        <v>75.00831393415363</v>
      </c>
    </row>
    <row r="1329" spans="1:7" ht="63.75" customHeight="1">
      <c r="A1329" s="202" t="s">
        <v>134</v>
      </c>
      <c r="B1329" s="24" t="s">
        <v>424</v>
      </c>
      <c r="C1329" s="14" t="s">
        <v>31</v>
      </c>
      <c r="D1329" s="14" t="s">
        <v>626</v>
      </c>
      <c r="E1329" s="15" t="s">
        <v>625</v>
      </c>
      <c r="F1329" s="15"/>
      <c r="G1329" s="110">
        <f>SUM(G1332)</f>
        <v>1084</v>
      </c>
    </row>
    <row r="1330" spans="1:7" ht="17.25" customHeight="1">
      <c r="A1330" s="202"/>
      <c r="B1330" s="24" t="s">
        <v>762</v>
      </c>
      <c r="C1330" s="14"/>
      <c r="D1330" s="14"/>
      <c r="E1330" s="15"/>
      <c r="F1330" s="15"/>
      <c r="G1330" s="111">
        <f>SUM(G1333)</f>
        <v>0</v>
      </c>
    </row>
    <row r="1331" spans="1:7" ht="17.25" customHeight="1">
      <c r="A1331" s="202"/>
      <c r="B1331" s="52" t="s">
        <v>291</v>
      </c>
      <c r="C1331" s="19"/>
      <c r="D1331" s="19"/>
      <c r="E1331" s="18"/>
      <c r="F1331" s="18"/>
      <c r="G1331" s="120">
        <f>(G1330/G1329)*100</f>
        <v>0</v>
      </c>
    </row>
    <row r="1332" spans="1:7" ht="17.25" customHeight="1">
      <c r="A1332" s="202"/>
      <c r="B1332" s="2" t="s">
        <v>376</v>
      </c>
      <c r="C1332" s="14" t="s">
        <v>31</v>
      </c>
      <c r="D1332" s="14" t="s">
        <v>626</v>
      </c>
      <c r="E1332" s="15" t="s">
        <v>625</v>
      </c>
      <c r="F1332" s="15">
        <v>610</v>
      </c>
      <c r="G1332" s="8">
        <v>1084</v>
      </c>
    </row>
    <row r="1333" spans="1:7" ht="17.25" customHeight="1">
      <c r="A1333" s="202"/>
      <c r="B1333" s="24" t="s">
        <v>762</v>
      </c>
      <c r="C1333" s="14"/>
      <c r="D1333" s="14"/>
      <c r="E1333" s="15"/>
      <c r="F1333" s="15"/>
      <c r="G1333" s="8">
        <v>0</v>
      </c>
    </row>
    <row r="1334" spans="1:7" ht="17.25" customHeight="1">
      <c r="A1334" s="202"/>
      <c r="B1334" s="2" t="s">
        <v>291</v>
      </c>
      <c r="C1334" s="14"/>
      <c r="D1334" s="14"/>
      <c r="E1334" s="15"/>
      <c r="F1334" s="15"/>
      <c r="G1334" s="120">
        <f>(G1333/G1332)*100</f>
        <v>0</v>
      </c>
    </row>
    <row r="1335" spans="1:7" ht="64.5" customHeight="1">
      <c r="A1335" s="201" t="s">
        <v>282</v>
      </c>
      <c r="B1335" s="33" t="s">
        <v>471</v>
      </c>
      <c r="C1335" s="34" t="s">
        <v>31</v>
      </c>
      <c r="D1335" s="34" t="s">
        <v>215</v>
      </c>
      <c r="E1335" s="30" t="s">
        <v>267</v>
      </c>
      <c r="F1335" s="30"/>
      <c r="G1335" s="110">
        <f>SUM(G1338)</f>
        <v>60</v>
      </c>
    </row>
    <row r="1336" spans="1:7" ht="17.25" customHeight="1">
      <c r="A1336" s="202"/>
      <c r="B1336" s="2" t="s">
        <v>762</v>
      </c>
      <c r="C1336" s="14"/>
      <c r="D1336" s="14"/>
      <c r="E1336" s="15"/>
      <c r="F1336" s="15"/>
      <c r="G1336" s="111">
        <f>SUM(G1339)</f>
        <v>60</v>
      </c>
    </row>
    <row r="1337" spans="1:7" ht="17.25" customHeight="1">
      <c r="A1337" s="202"/>
      <c r="B1337" s="2" t="s">
        <v>291</v>
      </c>
      <c r="C1337" s="14"/>
      <c r="D1337" s="14"/>
      <c r="E1337" s="15"/>
      <c r="F1337" s="15"/>
      <c r="G1337" s="120">
        <f>(G1336/G1335)*100</f>
        <v>100</v>
      </c>
    </row>
    <row r="1338" spans="1:7" ht="30">
      <c r="A1338" s="202"/>
      <c r="B1338" s="37" t="s">
        <v>425</v>
      </c>
      <c r="C1338" s="38" t="s">
        <v>31</v>
      </c>
      <c r="D1338" s="38" t="s">
        <v>216</v>
      </c>
      <c r="E1338" s="39" t="s">
        <v>267</v>
      </c>
      <c r="F1338" s="39">
        <v>612</v>
      </c>
      <c r="G1338" s="9">
        <v>60</v>
      </c>
    </row>
    <row r="1339" spans="1:7" ht="17.25" customHeight="1">
      <c r="A1339" s="202"/>
      <c r="B1339" s="2" t="s">
        <v>762</v>
      </c>
      <c r="C1339" s="14"/>
      <c r="D1339" s="14"/>
      <c r="E1339" s="15"/>
      <c r="F1339" s="15"/>
      <c r="G1339" s="8">
        <v>60</v>
      </c>
    </row>
    <row r="1340" spans="1:7" ht="17.25" customHeight="1">
      <c r="A1340" s="100"/>
      <c r="B1340" s="3" t="s">
        <v>291</v>
      </c>
      <c r="C1340" s="12"/>
      <c r="D1340" s="12"/>
      <c r="E1340" s="13"/>
      <c r="F1340" s="13"/>
      <c r="G1340" s="120">
        <f>(G1339/G1338)*100</f>
        <v>100</v>
      </c>
    </row>
    <row r="1341" spans="1:7" ht="99" customHeight="1">
      <c r="A1341" s="202" t="s">
        <v>287</v>
      </c>
      <c r="B1341" s="211" t="s">
        <v>623</v>
      </c>
      <c r="C1341" s="14" t="s">
        <v>31</v>
      </c>
      <c r="D1341" s="14" t="s">
        <v>215</v>
      </c>
      <c r="E1341" s="15" t="s">
        <v>624</v>
      </c>
      <c r="F1341" s="15"/>
      <c r="G1341" s="110">
        <f>SUM(G1344,G1350,G1356,G1362)</f>
        <v>700</v>
      </c>
    </row>
    <row r="1342" spans="1:7" ht="17.25" customHeight="1">
      <c r="A1342" s="202"/>
      <c r="B1342" s="138" t="s">
        <v>762</v>
      </c>
      <c r="C1342" s="14"/>
      <c r="D1342" s="14"/>
      <c r="E1342" s="15"/>
      <c r="F1342" s="15"/>
      <c r="G1342" s="111">
        <f>SUM(G1345,G1351,G1357,G1363)</f>
        <v>523</v>
      </c>
    </row>
    <row r="1343" spans="1:7" ht="17.25" customHeight="1">
      <c r="A1343" s="202"/>
      <c r="B1343" s="211" t="s">
        <v>291</v>
      </c>
      <c r="C1343" s="14"/>
      <c r="D1343" s="14"/>
      <c r="E1343" s="15"/>
      <c r="F1343" s="15"/>
      <c r="G1343" s="96">
        <f>(G1342/G1341)*100</f>
        <v>74.71428571428571</v>
      </c>
    </row>
    <row r="1344" spans="1:7" ht="15">
      <c r="A1344" s="216" t="s">
        <v>724</v>
      </c>
      <c r="B1344" s="136" t="s">
        <v>725</v>
      </c>
      <c r="C1344" s="34" t="s">
        <v>31</v>
      </c>
      <c r="D1344" s="34" t="s">
        <v>626</v>
      </c>
      <c r="E1344" s="30" t="s">
        <v>624</v>
      </c>
      <c r="F1344" s="30"/>
      <c r="G1344" s="10">
        <f>SUM(G1347)</f>
        <v>182</v>
      </c>
    </row>
    <row r="1345" spans="1:7" ht="17.25" customHeight="1">
      <c r="A1345" s="202"/>
      <c r="B1345" s="61" t="s">
        <v>762</v>
      </c>
      <c r="C1345" s="14"/>
      <c r="D1345" s="14"/>
      <c r="E1345" s="15"/>
      <c r="F1345" s="15"/>
      <c r="G1345" s="111">
        <f>SUM(G1348)</f>
        <v>136</v>
      </c>
    </row>
    <row r="1346" spans="1:7" ht="17.25" customHeight="1">
      <c r="A1346" s="217"/>
      <c r="B1346" s="60" t="s">
        <v>291</v>
      </c>
      <c r="C1346" s="14"/>
      <c r="D1346" s="14"/>
      <c r="E1346" s="15"/>
      <c r="F1346" s="15"/>
      <c r="G1346" s="96">
        <f>(G1345/G1344)*100</f>
        <v>74.72527472527473</v>
      </c>
    </row>
    <row r="1347" spans="1:7" ht="67.5" customHeight="1">
      <c r="A1347" s="217"/>
      <c r="B1347" s="193" t="s">
        <v>622</v>
      </c>
      <c r="C1347" s="38" t="s">
        <v>31</v>
      </c>
      <c r="D1347" s="38" t="s">
        <v>626</v>
      </c>
      <c r="E1347" s="39" t="s">
        <v>624</v>
      </c>
      <c r="F1347" s="39">
        <v>611</v>
      </c>
      <c r="G1347" s="9">
        <v>182</v>
      </c>
    </row>
    <row r="1348" spans="1:7" ht="17.25" customHeight="1">
      <c r="A1348" s="217"/>
      <c r="B1348" s="61" t="s">
        <v>762</v>
      </c>
      <c r="C1348" s="14"/>
      <c r="D1348" s="14"/>
      <c r="E1348" s="15"/>
      <c r="F1348" s="15"/>
      <c r="G1348" s="8">
        <v>136</v>
      </c>
    </row>
    <row r="1349" spans="1:7" ht="17.25" customHeight="1">
      <c r="A1349" s="217"/>
      <c r="B1349" s="61" t="s">
        <v>291</v>
      </c>
      <c r="C1349" s="14"/>
      <c r="D1349" s="14"/>
      <c r="E1349" s="15"/>
      <c r="F1349" s="15"/>
      <c r="G1349" s="96">
        <f>(G1348/G1347)*100</f>
        <v>74.72527472527473</v>
      </c>
    </row>
    <row r="1350" spans="1:7" ht="17.25" customHeight="1">
      <c r="A1350" s="216" t="s">
        <v>726</v>
      </c>
      <c r="B1350" s="136" t="s">
        <v>727</v>
      </c>
      <c r="C1350" s="34" t="s">
        <v>31</v>
      </c>
      <c r="D1350" s="34" t="s">
        <v>216</v>
      </c>
      <c r="E1350" s="30" t="s">
        <v>624</v>
      </c>
      <c r="F1350" s="30"/>
      <c r="G1350" s="10">
        <f>SUM(G1353)</f>
        <v>182</v>
      </c>
    </row>
    <row r="1351" spans="1:7" ht="17.25" customHeight="1">
      <c r="A1351" s="217"/>
      <c r="B1351" s="61" t="s">
        <v>762</v>
      </c>
      <c r="C1351" s="14"/>
      <c r="D1351" s="14"/>
      <c r="E1351" s="15"/>
      <c r="F1351" s="15"/>
      <c r="G1351" s="111">
        <f>SUM(G1354)</f>
        <v>135</v>
      </c>
    </row>
    <row r="1352" spans="1:7" ht="17.25" customHeight="1">
      <c r="A1352" s="217"/>
      <c r="B1352" s="60" t="s">
        <v>291</v>
      </c>
      <c r="C1352" s="14"/>
      <c r="D1352" s="14"/>
      <c r="E1352" s="15"/>
      <c r="F1352" s="15"/>
      <c r="G1352" s="96">
        <f>(G1351/G1350)*100</f>
        <v>74.17582417582418</v>
      </c>
    </row>
    <row r="1353" spans="1:7" ht="62.25" customHeight="1">
      <c r="A1353" s="217"/>
      <c r="B1353" s="193" t="s">
        <v>622</v>
      </c>
      <c r="C1353" s="38" t="s">
        <v>31</v>
      </c>
      <c r="D1353" s="38" t="s">
        <v>216</v>
      </c>
      <c r="E1353" s="39" t="s">
        <v>624</v>
      </c>
      <c r="F1353" s="39">
        <v>611</v>
      </c>
      <c r="G1353" s="9">
        <v>182</v>
      </c>
    </row>
    <row r="1354" spans="1:7" ht="17.25" customHeight="1">
      <c r="A1354" s="217"/>
      <c r="B1354" s="61" t="s">
        <v>762</v>
      </c>
      <c r="C1354" s="14"/>
      <c r="D1354" s="14"/>
      <c r="E1354" s="15"/>
      <c r="F1354" s="15"/>
      <c r="G1354" s="8">
        <v>135</v>
      </c>
    </row>
    <row r="1355" spans="1:7" ht="17.25" customHeight="1">
      <c r="A1355" s="217"/>
      <c r="B1355" s="61" t="s">
        <v>291</v>
      </c>
      <c r="C1355" s="14"/>
      <c r="D1355" s="14"/>
      <c r="E1355" s="15"/>
      <c r="F1355" s="15"/>
      <c r="G1355" s="96">
        <f>(G1354/G1353)*100</f>
        <v>74.17582417582418</v>
      </c>
    </row>
    <row r="1356" spans="1:7" ht="32.25" customHeight="1">
      <c r="A1356" s="216" t="s">
        <v>728</v>
      </c>
      <c r="B1356" s="136" t="s">
        <v>729</v>
      </c>
      <c r="C1356" s="34" t="s">
        <v>31</v>
      </c>
      <c r="D1356" s="34" t="s">
        <v>730</v>
      </c>
      <c r="E1356" s="30" t="s">
        <v>624</v>
      </c>
      <c r="F1356" s="30"/>
      <c r="G1356" s="10">
        <f>SUM(G1359)</f>
        <v>168</v>
      </c>
    </row>
    <row r="1357" spans="1:7" ht="17.25" customHeight="1">
      <c r="A1357" s="217"/>
      <c r="B1357" s="61" t="s">
        <v>762</v>
      </c>
      <c r="C1357" s="14"/>
      <c r="D1357" s="14"/>
      <c r="E1357" s="15"/>
      <c r="F1357" s="15"/>
      <c r="G1357" s="111">
        <f>SUM(G1360)</f>
        <v>126</v>
      </c>
    </row>
    <row r="1358" spans="1:7" ht="17.25" customHeight="1">
      <c r="A1358" s="217"/>
      <c r="B1358" s="60" t="s">
        <v>291</v>
      </c>
      <c r="C1358" s="14"/>
      <c r="D1358" s="14"/>
      <c r="E1358" s="15"/>
      <c r="F1358" s="15"/>
      <c r="G1358" s="96">
        <f>(G1357/G1356)*100</f>
        <v>75</v>
      </c>
    </row>
    <row r="1359" spans="1:7" ht="60.75" customHeight="1">
      <c r="A1359" s="217"/>
      <c r="B1359" s="193" t="s">
        <v>622</v>
      </c>
      <c r="C1359" s="38" t="s">
        <v>31</v>
      </c>
      <c r="D1359" s="38" t="s">
        <v>730</v>
      </c>
      <c r="E1359" s="39" t="s">
        <v>624</v>
      </c>
      <c r="F1359" s="39">
        <v>611</v>
      </c>
      <c r="G1359" s="9">
        <v>168</v>
      </c>
    </row>
    <row r="1360" spans="1:7" ht="17.25" customHeight="1">
      <c r="A1360" s="217"/>
      <c r="B1360" s="61" t="s">
        <v>762</v>
      </c>
      <c r="C1360" s="14"/>
      <c r="D1360" s="14"/>
      <c r="E1360" s="15"/>
      <c r="F1360" s="15"/>
      <c r="G1360" s="8">
        <v>126</v>
      </c>
    </row>
    <row r="1361" spans="1:7" ht="17.25" customHeight="1">
      <c r="A1361" s="217"/>
      <c r="B1361" s="61" t="s">
        <v>291</v>
      </c>
      <c r="C1361" s="14"/>
      <c r="D1361" s="14"/>
      <c r="E1361" s="15"/>
      <c r="F1361" s="15"/>
      <c r="G1361" s="96">
        <f>(G1360/G1359)*100</f>
        <v>75</v>
      </c>
    </row>
    <row r="1362" spans="1:7" ht="17.25" customHeight="1">
      <c r="A1362" s="216" t="s">
        <v>733</v>
      </c>
      <c r="B1362" s="136" t="s">
        <v>731</v>
      </c>
      <c r="C1362" s="34" t="s">
        <v>31</v>
      </c>
      <c r="D1362" s="34" t="s">
        <v>732</v>
      </c>
      <c r="E1362" s="30" t="s">
        <v>624</v>
      </c>
      <c r="F1362" s="30"/>
      <c r="G1362" s="10">
        <f>SUM(G1365)</f>
        <v>168</v>
      </c>
    </row>
    <row r="1363" spans="1:7" ht="17.25" customHeight="1">
      <c r="A1363" s="217"/>
      <c r="B1363" s="61" t="s">
        <v>762</v>
      </c>
      <c r="C1363" s="14"/>
      <c r="D1363" s="14"/>
      <c r="E1363" s="15"/>
      <c r="F1363" s="15"/>
      <c r="G1363" s="111">
        <f>SUM(G1366)</f>
        <v>126</v>
      </c>
    </row>
    <row r="1364" spans="1:7" ht="17.25" customHeight="1">
      <c r="A1364" s="217"/>
      <c r="B1364" s="60" t="s">
        <v>291</v>
      </c>
      <c r="C1364" s="14"/>
      <c r="D1364" s="14"/>
      <c r="E1364" s="15"/>
      <c r="F1364" s="15"/>
      <c r="G1364" s="96">
        <f>(G1363/G1362)*100</f>
        <v>75</v>
      </c>
    </row>
    <row r="1365" spans="1:7" ht="63" customHeight="1">
      <c r="A1365" s="217"/>
      <c r="B1365" s="193" t="s">
        <v>622</v>
      </c>
      <c r="C1365" s="38" t="s">
        <v>31</v>
      </c>
      <c r="D1365" s="38" t="s">
        <v>732</v>
      </c>
      <c r="E1365" s="39" t="s">
        <v>624</v>
      </c>
      <c r="F1365" s="39">
        <v>611</v>
      </c>
      <c r="G1365" s="9">
        <v>168</v>
      </c>
    </row>
    <row r="1366" spans="1:7" ht="17.25" customHeight="1">
      <c r="A1366" s="217"/>
      <c r="B1366" s="61" t="s">
        <v>762</v>
      </c>
      <c r="C1366" s="14"/>
      <c r="D1366" s="14"/>
      <c r="E1366" s="15"/>
      <c r="F1366" s="15"/>
      <c r="G1366" s="8">
        <v>126</v>
      </c>
    </row>
    <row r="1367" spans="1:7" ht="17.25" customHeight="1">
      <c r="A1367" s="100"/>
      <c r="B1367" s="59" t="s">
        <v>291</v>
      </c>
      <c r="C1367" s="12"/>
      <c r="D1367" s="12"/>
      <c r="E1367" s="13"/>
      <c r="F1367" s="13"/>
      <c r="G1367" s="102">
        <f>(G1366/G1365)*100</f>
        <v>75</v>
      </c>
    </row>
    <row r="1368" spans="1:7" ht="85.5" customHeight="1">
      <c r="A1368" s="202" t="s">
        <v>599</v>
      </c>
      <c r="B1368" s="61" t="s">
        <v>524</v>
      </c>
      <c r="C1368" s="14" t="s">
        <v>31</v>
      </c>
      <c r="D1368" s="14" t="s">
        <v>626</v>
      </c>
      <c r="E1368" s="15"/>
      <c r="F1368" s="15"/>
      <c r="G1368" s="111">
        <f>SUM(G1371)</f>
        <v>2800</v>
      </c>
    </row>
    <row r="1369" spans="1:7" ht="17.25" customHeight="1">
      <c r="A1369" s="202"/>
      <c r="B1369" s="61" t="s">
        <v>762</v>
      </c>
      <c r="C1369" s="14"/>
      <c r="D1369" s="14"/>
      <c r="E1369" s="15"/>
      <c r="F1369" s="15"/>
      <c r="G1369" s="111">
        <f>SUM(G1372)</f>
        <v>0</v>
      </c>
    </row>
    <row r="1370" spans="1:7" ht="17.25" customHeight="1">
      <c r="A1370" s="202"/>
      <c r="B1370" s="61" t="s">
        <v>291</v>
      </c>
      <c r="C1370" s="14"/>
      <c r="D1370" s="14"/>
      <c r="E1370" s="15"/>
      <c r="F1370" s="15"/>
      <c r="G1370" s="96">
        <f>(G1369/G1368)*100</f>
        <v>0</v>
      </c>
    </row>
    <row r="1371" spans="1:7" ht="62.25" customHeight="1">
      <c r="A1371" s="202"/>
      <c r="B1371" s="29" t="s">
        <v>601</v>
      </c>
      <c r="C1371" s="34" t="s">
        <v>31</v>
      </c>
      <c r="D1371" s="34" t="s">
        <v>626</v>
      </c>
      <c r="E1371" s="30" t="s">
        <v>521</v>
      </c>
      <c r="F1371" s="30"/>
      <c r="G1371" s="110">
        <f>SUM(G1374)</f>
        <v>2800</v>
      </c>
    </row>
    <row r="1372" spans="1:7" ht="17.25" customHeight="1">
      <c r="A1372" s="202"/>
      <c r="B1372" s="60" t="s">
        <v>762</v>
      </c>
      <c r="C1372" s="14"/>
      <c r="D1372" s="14"/>
      <c r="E1372" s="15"/>
      <c r="F1372" s="15"/>
      <c r="G1372" s="111">
        <f>SUM(G1375)</f>
        <v>0</v>
      </c>
    </row>
    <row r="1373" spans="1:7" ht="17.25" customHeight="1">
      <c r="A1373" s="202"/>
      <c r="B1373" s="123" t="s">
        <v>291</v>
      </c>
      <c r="C1373" s="19"/>
      <c r="D1373" s="19"/>
      <c r="E1373" s="18"/>
      <c r="F1373" s="18"/>
      <c r="G1373" s="120">
        <f>(G1372/G1371)*100</f>
        <v>0</v>
      </c>
    </row>
    <row r="1374" spans="1:7" ht="17.25" customHeight="1">
      <c r="A1374" s="202"/>
      <c r="B1374" s="61" t="s">
        <v>600</v>
      </c>
      <c r="C1374" s="14" t="s">
        <v>31</v>
      </c>
      <c r="D1374" s="14" t="s">
        <v>626</v>
      </c>
      <c r="E1374" s="15" t="s">
        <v>521</v>
      </c>
      <c r="F1374" s="15">
        <v>612</v>
      </c>
      <c r="G1374" s="8">
        <v>2800</v>
      </c>
    </row>
    <row r="1375" spans="1:7" ht="17.25" customHeight="1">
      <c r="A1375" s="202"/>
      <c r="B1375" s="61" t="s">
        <v>762</v>
      </c>
      <c r="C1375" s="14"/>
      <c r="D1375" s="14"/>
      <c r="E1375" s="15"/>
      <c r="F1375" s="15"/>
      <c r="G1375" s="8">
        <v>0</v>
      </c>
    </row>
    <row r="1376" spans="1:7" ht="17.25" customHeight="1" thickBot="1">
      <c r="A1376" s="202"/>
      <c r="B1376" s="61" t="s">
        <v>291</v>
      </c>
      <c r="C1376" s="14"/>
      <c r="D1376" s="14"/>
      <c r="E1376" s="15"/>
      <c r="F1376" s="15"/>
      <c r="G1376" s="120">
        <f>(G1375/G1374)*100</f>
        <v>0</v>
      </c>
    </row>
    <row r="1377" spans="1:7" ht="17.25" customHeight="1">
      <c r="A1377" s="77">
        <v>10</v>
      </c>
      <c r="B1377" s="65" t="s">
        <v>426</v>
      </c>
      <c r="C1377" s="45" t="s">
        <v>31</v>
      </c>
      <c r="D1377" s="45">
        <v>1000</v>
      </c>
      <c r="E1377" s="46"/>
      <c r="F1377" s="46"/>
      <c r="G1377" s="47">
        <f>SUM(G1380,G1386,G1395,G1404,G1410,G1426,G1473,G1480,G1486)</f>
        <v>37102</v>
      </c>
    </row>
    <row r="1378" spans="1:7" ht="17.25" customHeight="1">
      <c r="A1378" s="200"/>
      <c r="B1378" s="32" t="s">
        <v>762</v>
      </c>
      <c r="C1378" s="21"/>
      <c r="D1378" s="21"/>
      <c r="E1378" s="22"/>
      <c r="F1378" s="22"/>
      <c r="G1378" s="107">
        <f>SUM(G1381,G1387,G1396,G1405,G1411,G1427,G1474,G1481,G1487)</f>
        <v>20373</v>
      </c>
    </row>
    <row r="1379" spans="1:7" ht="17.25" customHeight="1">
      <c r="A1379" s="99"/>
      <c r="B1379" s="31" t="s">
        <v>291</v>
      </c>
      <c r="C1379" s="20"/>
      <c r="D1379" s="20"/>
      <c r="E1379" s="17"/>
      <c r="F1379" s="17"/>
      <c r="G1379" s="132">
        <f>(G1378/G1377)*100</f>
        <v>54.91078648051319</v>
      </c>
    </row>
    <row r="1380" spans="1:7" ht="17.25" customHeight="1">
      <c r="A1380" s="200" t="s">
        <v>135</v>
      </c>
      <c r="B1380" s="32" t="s">
        <v>427</v>
      </c>
      <c r="C1380" s="21" t="s">
        <v>31</v>
      </c>
      <c r="D1380" s="21">
        <v>1001</v>
      </c>
      <c r="E1380" s="22"/>
      <c r="F1380" s="22"/>
      <c r="G1380" s="104">
        <f>SUM(G1383)</f>
        <v>2100</v>
      </c>
    </row>
    <row r="1381" spans="1:7" ht="17.25" customHeight="1">
      <c r="A1381" s="200"/>
      <c r="B1381" s="32" t="s">
        <v>762</v>
      </c>
      <c r="C1381" s="21"/>
      <c r="D1381" s="21"/>
      <c r="E1381" s="22"/>
      <c r="F1381" s="22"/>
      <c r="G1381" s="107">
        <f>SUM(G1384)</f>
        <v>1258</v>
      </c>
    </row>
    <row r="1382" spans="1:7" ht="17.25" customHeight="1">
      <c r="A1382" s="200"/>
      <c r="B1382" s="32" t="s">
        <v>291</v>
      </c>
      <c r="C1382" s="21"/>
      <c r="D1382" s="21"/>
      <c r="E1382" s="22"/>
      <c r="F1382" s="22"/>
      <c r="G1382" s="132">
        <f>(G1381/G1380)*100</f>
        <v>59.904761904761905</v>
      </c>
    </row>
    <row r="1383" spans="1:7" ht="48" customHeight="1">
      <c r="A1383" s="202"/>
      <c r="B1383" s="193" t="s">
        <v>620</v>
      </c>
      <c r="C1383" s="38" t="s">
        <v>31</v>
      </c>
      <c r="D1383" s="38">
        <v>1001</v>
      </c>
      <c r="E1383" s="39" t="s">
        <v>136</v>
      </c>
      <c r="F1383" s="39">
        <v>321</v>
      </c>
      <c r="G1383" s="9">
        <v>2100</v>
      </c>
    </row>
    <row r="1384" spans="1:7" ht="17.25" customHeight="1">
      <c r="A1384" s="202"/>
      <c r="B1384" s="2" t="s">
        <v>762</v>
      </c>
      <c r="C1384" s="14"/>
      <c r="D1384" s="14"/>
      <c r="E1384" s="15"/>
      <c r="F1384" s="15"/>
      <c r="G1384" s="8">
        <v>1258</v>
      </c>
    </row>
    <row r="1385" spans="1:7" ht="17.25" customHeight="1">
      <c r="A1385" s="202"/>
      <c r="B1385" s="2" t="s">
        <v>291</v>
      </c>
      <c r="C1385" s="14"/>
      <c r="D1385" s="14"/>
      <c r="E1385" s="15"/>
      <c r="F1385" s="15"/>
      <c r="G1385" s="120">
        <f>(G1384/G1383)*100</f>
        <v>59.904761904761905</v>
      </c>
    </row>
    <row r="1386" spans="1:7" ht="56.25" customHeight="1">
      <c r="A1386" s="199" t="s">
        <v>137</v>
      </c>
      <c r="B1386" s="43" t="s">
        <v>465</v>
      </c>
      <c r="C1386" s="42" t="s">
        <v>31</v>
      </c>
      <c r="D1386" s="42">
        <v>1003</v>
      </c>
      <c r="E1386" s="16" t="s">
        <v>268</v>
      </c>
      <c r="F1386" s="16"/>
      <c r="G1386" s="104">
        <f>SUM(G1389,G1392)</f>
        <v>1722</v>
      </c>
    </row>
    <row r="1387" spans="1:7" ht="17.25" customHeight="1">
      <c r="A1387" s="200"/>
      <c r="B1387" s="32" t="s">
        <v>762</v>
      </c>
      <c r="C1387" s="21"/>
      <c r="D1387" s="21"/>
      <c r="E1387" s="22"/>
      <c r="F1387" s="22"/>
      <c r="G1387" s="107">
        <f>SUM(G1390,G1393)</f>
        <v>1067</v>
      </c>
    </row>
    <row r="1388" spans="1:7" ht="17.25" customHeight="1">
      <c r="A1388" s="200"/>
      <c r="B1388" s="32" t="s">
        <v>291</v>
      </c>
      <c r="C1388" s="21"/>
      <c r="D1388" s="21"/>
      <c r="E1388" s="22"/>
      <c r="F1388" s="22"/>
      <c r="G1388" s="132">
        <f>(G1387/G1386)*100</f>
        <v>61.96283391405343</v>
      </c>
    </row>
    <row r="1389" spans="1:7" ht="49.5" customHeight="1">
      <c r="A1389" s="202"/>
      <c r="B1389" s="193" t="s">
        <v>620</v>
      </c>
      <c r="C1389" s="38" t="s">
        <v>31</v>
      </c>
      <c r="D1389" s="38">
        <v>1003</v>
      </c>
      <c r="E1389" s="39" t="s">
        <v>269</v>
      </c>
      <c r="F1389" s="39">
        <v>321</v>
      </c>
      <c r="G1389" s="9">
        <v>1718</v>
      </c>
    </row>
    <row r="1390" spans="1:7" ht="17.25" customHeight="1">
      <c r="A1390" s="202"/>
      <c r="B1390" s="24" t="s">
        <v>762</v>
      </c>
      <c r="C1390" s="14"/>
      <c r="D1390" s="14"/>
      <c r="E1390" s="15"/>
      <c r="F1390" s="15"/>
      <c r="G1390" s="8">
        <v>1065</v>
      </c>
    </row>
    <row r="1391" spans="1:7" ht="17.25" customHeight="1">
      <c r="A1391" s="217"/>
      <c r="B1391" s="24" t="s">
        <v>291</v>
      </c>
      <c r="C1391" s="14"/>
      <c r="D1391" s="14"/>
      <c r="E1391" s="15"/>
      <c r="F1391" s="15"/>
      <c r="G1391" s="96">
        <f>(G1390/G1389)*100</f>
        <v>61.990686845168796</v>
      </c>
    </row>
    <row r="1392" spans="1:7" ht="17.25" customHeight="1">
      <c r="A1392" s="217"/>
      <c r="B1392" s="37" t="s">
        <v>693</v>
      </c>
      <c r="C1392" s="38" t="s">
        <v>31</v>
      </c>
      <c r="D1392" s="38">
        <v>1003</v>
      </c>
      <c r="E1392" s="39" t="s">
        <v>269</v>
      </c>
      <c r="F1392" s="39">
        <v>612</v>
      </c>
      <c r="G1392" s="152">
        <v>4</v>
      </c>
    </row>
    <row r="1393" spans="1:7" ht="17.25" customHeight="1">
      <c r="A1393" s="217"/>
      <c r="B1393" s="2" t="s">
        <v>762</v>
      </c>
      <c r="C1393" s="14"/>
      <c r="D1393" s="14"/>
      <c r="E1393" s="15"/>
      <c r="F1393" s="15"/>
      <c r="G1393" s="96">
        <v>2</v>
      </c>
    </row>
    <row r="1394" spans="1:7" ht="17.25" customHeight="1">
      <c r="A1394" s="100"/>
      <c r="B1394" s="3" t="s">
        <v>291</v>
      </c>
      <c r="C1394" s="12"/>
      <c r="D1394" s="12"/>
      <c r="E1394" s="13"/>
      <c r="F1394" s="13"/>
      <c r="G1394" s="102">
        <f>(G1393/G1392)*100</f>
        <v>50</v>
      </c>
    </row>
    <row r="1395" spans="1:7" ht="84.75" customHeight="1">
      <c r="A1395" s="200" t="s">
        <v>138</v>
      </c>
      <c r="B1395" s="71" t="s">
        <v>466</v>
      </c>
      <c r="C1395" s="21" t="s">
        <v>31</v>
      </c>
      <c r="D1395" s="21">
        <v>1003</v>
      </c>
      <c r="E1395" s="22" t="s">
        <v>270</v>
      </c>
      <c r="F1395" s="22"/>
      <c r="G1395" s="107">
        <f>SUM(G1398,G1401)</f>
        <v>200</v>
      </c>
    </row>
    <row r="1396" spans="1:7" ht="17.25" customHeight="1">
      <c r="A1396" s="200"/>
      <c r="B1396" s="71" t="s">
        <v>762</v>
      </c>
      <c r="C1396" s="21"/>
      <c r="D1396" s="21"/>
      <c r="E1396" s="22"/>
      <c r="F1396" s="22"/>
      <c r="G1396" s="107">
        <f>SUM(G1399,G1402)</f>
        <v>189</v>
      </c>
    </row>
    <row r="1397" spans="1:7" ht="17.25" customHeight="1">
      <c r="A1397" s="200"/>
      <c r="B1397" s="67" t="s">
        <v>291</v>
      </c>
      <c r="C1397" s="68"/>
      <c r="D1397" s="68"/>
      <c r="E1397" s="69"/>
      <c r="F1397" s="69"/>
      <c r="G1397" s="132">
        <f>(G1396/G1395)*100</f>
        <v>94.5</v>
      </c>
    </row>
    <row r="1398" spans="1:7" ht="48.75" customHeight="1">
      <c r="A1398" s="202"/>
      <c r="B1398" s="193" t="s">
        <v>620</v>
      </c>
      <c r="C1398" s="14" t="s">
        <v>31</v>
      </c>
      <c r="D1398" s="14">
        <v>1003</v>
      </c>
      <c r="E1398" s="15" t="s">
        <v>271</v>
      </c>
      <c r="F1398" s="15">
        <v>321</v>
      </c>
      <c r="G1398" s="8">
        <v>11</v>
      </c>
    </row>
    <row r="1399" spans="1:7" ht="17.25" customHeight="1">
      <c r="A1399" s="202"/>
      <c r="B1399" s="2" t="s">
        <v>762</v>
      </c>
      <c r="C1399" s="14"/>
      <c r="D1399" s="14"/>
      <c r="E1399" s="15"/>
      <c r="F1399" s="15"/>
      <c r="G1399" s="8">
        <v>0</v>
      </c>
    </row>
    <row r="1400" spans="1:7" ht="17.25" customHeight="1">
      <c r="A1400" s="202"/>
      <c r="B1400" s="2" t="s">
        <v>291</v>
      </c>
      <c r="C1400" s="14"/>
      <c r="D1400" s="14"/>
      <c r="E1400" s="15"/>
      <c r="F1400" s="15"/>
      <c r="G1400" s="96">
        <f>(G1399/G1398)*100</f>
        <v>0</v>
      </c>
    </row>
    <row r="1401" spans="1:7" ht="17.25" customHeight="1">
      <c r="A1401" s="217"/>
      <c r="B1401" s="37" t="s">
        <v>693</v>
      </c>
      <c r="C1401" s="38" t="s">
        <v>31</v>
      </c>
      <c r="D1401" s="38">
        <v>1003</v>
      </c>
      <c r="E1401" s="39" t="s">
        <v>271</v>
      </c>
      <c r="F1401" s="39">
        <v>612</v>
      </c>
      <c r="G1401" s="152">
        <v>189</v>
      </c>
    </row>
    <row r="1402" spans="1:7" ht="17.25" customHeight="1">
      <c r="A1402" s="217"/>
      <c r="B1402" s="2" t="s">
        <v>762</v>
      </c>
      <c r="C1402" s="14"/>
      <c r="D1402" s="14"/>
      <c r="E1402" s="15"/>
      <c r="F1402" s="15"/>
      <c r="G1402" s="96">
        <v>189</v>
      </c>
    </row>
    <row r="1403" spans="1:7" ht="17.25" customHeight="1">
      <c r="A1403" s="217"/>
      <c r="B1403" s="2" t="s">
        <v>291</v>
      </c>
      <c r="C1403" s="14"/>
      <c r="D1403" s="14"/>
      <c r="E1403" s="15"/>
      <c r="F1403" s="15"/>
      <c r="G1403" s="120">
        <f>(G1402/G1401)*100</f>
        <v>100</v>
      </c>
    </row>
    <row r="1404" spans="1:7" ht="47.25">
      <c r="A1404" s="199" t="s">
        <v>139</v>
      </c>
      <c r="B1404" s="43" t="s">
        <v>752</v>
      </c>
      <c r="C1404" s="42" t="s">
        <v>31</v>
      </c>
      <c r="D1404" s="42">
        <v>1003</v>
      </c>
      <c r="E1404" s="16" t="s">
        <v>477</v>
      </c>
      <c r="F1404" s="16"/>
      <c r="G1404" s="104">
        <f>SUM(G1407)</f>
        <v>16725</v>
      </c>
    </row>
    <row r="1405" spans="1:7" ht="17.25" customHeight="1">
      <c r="A1405" s="200"/>
      <c r="B1405" s="32" t="s">
        <v>762</v>
      </c>
      <c r="C1405" s="21"/>
      <c r="D1405" s="21"/>
      <c r="E1405" s="22"/>
      <c r="F1405" s="22"/>
      <c r="G1405" s="107">
        <f>SUM(G1408)</f>
        <v>9833</v>
      </c>
    </row>
    <row r="1406" spans="1:7" ht="17.25" customHeight="1">
      <c r="A1406" s="200"/>
      <c r="B1406" s="32" t="s">
        <v>291</v>
      </c>
      <c r="C1406" s="21"/>
      <c r="D1406" s="21"/>
      <c r="E1406" s="22"/>
      <c r="F1406" s="22"/>
      <c r="G1406" s="132">
        <f>(G1405/G1404)*100</f>
        <v>58.79222720478325</v>
      </c>
    </row>
    <row r="1407" spans="1:7" ht="50.25" customHeight="1">
      <c r="A1407" s="202"/>
      <c r="B1407" s="193" t="s">
        <v>620</v>
      </c>
      <c r="C1407" s="38" t="s">
        <v>31</v>
      </c>
      <c r="D1407" s="38">
        <v>1003</v>
      </c>
      <c r="E1407" s="39" t="s">
        <v>477</v>
      </c>
      <c r="F1407" s="39">
        <v>321</v>
      </c>
      <c r="G1407" s="9">
        <v>16725</v>
      </c>
    </row>
    <row r="1408" spans="1:7" ht="17.25" customHeight="1">
      <c r="A1408" s="202"/>
      <c r="B1408" s="24" t="s">
        <v>762</v>
      </c>
      <c r="C1408" s="14"/>
      <c r="D1408" s="14"/>
      <c r="E1408" s="15"/>
      <c r="F1408" s="15"/>
      <c r="G1408" s="8">
        <v>9833</v>
      </c>
    </row>
    <row r="1409" spans="1:7" ht="17.25" customHeight="1">
      <c r="A1409" s="100"/>
      <c r="B1409" s="35" t="s">
        <v>291</v>
      </c>
      <c r="C1409" s="12"/>
      <c r="D1409" s="12"/>
      <c r="E1409" s="13"/>
      <c r="F1409" s="13"/>
      <c r="G1409" s="120">
        <f>(G1408/G1407)*100</f>
        <v>58.79222720478325</v>
      </c>
    </row>
    <row r="1410" spans="1:7" ht="126" customHeight="1">
      <c r="A1410" s="91" t="s">
        <v>140</v>
      </c>
      <c r="B1410" s="71" t="s">
        <v>299</v>
      </c>
      <c r="C1410" s="21" t="s">
        <v>31</v>
      </c>
      <c r="D1410" s="21">
        <v>1004</v>
      </c>
      <c r="E1410" s="22" t="s">
        <v>476</v>
      </c>
      <c r="F1410" s="22"/>
      <c r="G1410" s="5">
        <f>SUM(G1414,G1420)</f>
        <v>10017</v>
      </c>
    </row>
    <row r="1411" spans="1:7" ht="17.25" customHeight="1">
      <c r="A1411" s="90"/>
      <c r="B1411" s="71" t="s">
        <v>762</v>
      </c>
      <c r="C1411" s="21"/>
      <c r="D1411" s="21"/>
      <c r="E1411" s="22"/>
      <c r="F1411" s="22"/>
      <c r="G1411" s="5">
        <f>SUM(G1415,G1421)</f>
        <v>4464</v>
      </c>
    </row>
    <row r="1412" spans="1:7" ht="17.25" customHeight="1">
      <c r="A1412" s="90"/>
      <c r="B1412" s="71" t="s">
        <v>291</v>
      </c>
      <c r="C1412" s="21"/>
      <c r="D1412" s="21"/>
      <c r="E1412" s="22"/>
      <c r="F1412" s="22"/>
      <c r="G1412" s="103">
        <f>(G1411/G1410)*100</f>
        <v>44.56424079065589</v>
      </c>
    </row>
    <row r="1413" spans="1:7" ht="17.25" customHeight="1">
      <c r="A1413" s="91"/>
      <c r="B1413" s="71" t="s">
        <v>6</v>
      </c>
      <c r="C1413" s="21"/>
      <c r="D1413" s="21"/>
      <c r="E1413" s="22"/>
      <c r="F1413" s="22"/>
      <c r="G1413" s="5"/>
    </row>
    <row r="1414" spans="1:7" ht="78.75" customHeight="1">
      <c r="A1414" s="92"/>
      <c r="B1414" s="54" t="s">
        <v>428</v>
      </c>
      <c r="C1414" s="34" t="s">
        <v>31</v>
      </c>
      <c r="D1414" s="34" t="s">
        <v>165</v>
      </c>
      <c r="E1414" s="30" t="s">
        <v>476</v>
      </c>
      <c r="F1414" s="30"/>
      <c r="G1414" s="110">
        <f>SUM(G1417)</f>
        <v>9820</v>
      </c>
    </row>
    <row r="1415" spans="1:7" ht="17.25" customHeight="1">
      <c r="A1415" s="92"/>
      <c r="B1415" s="24" t="s">
        <v>762</v>
      </c>
      <c r="C1415" s="14"/>
      <c r="D1415" s="14"/>
      <c r="E1415" s="15"/>
      <c r="F1415" s="15"/>
      <c r="G1415" s="111">
        <f>SUM(G1418)</f>
        <v>4431</v>
      </c>
    </row>
    <row r="1416" spans="1:7" ht="17.25" customHeight="1">
      <c r="A1416" s="92"/>
      <c r="B1416" s="52" t="s">
        <v>291</v>
      </c>
      <c r="C1416" s="19"/>
      <c r="D1416" s="19"/>
      <c r="E1416" s="18"/>
      <c r="F1416" s="18"/>
      <c r="G1416" s="120">
        <f>(G1415/G1414)*100</f>
        <v>45.122199592668025</v>
      </c>
    </row>
    <row r="1417" spans="1:7" ht="47.25" customHeight="1">
      <c r="A1417" s="202"/>
      <c r="B1417" s="24" t="s">
        <v>620</v>
      </c>
      <c r="C1417" s="14" t="s">
        <v>31</v>
      </c>
      <c r="D1417" s="14">
        <v>1004</v>
      </c>
      <c r="E1417" s="15" t="s">
        <v>476</v>
      </c>
      <c r="F1417" s="15">
        <v>321</v>
      </c>
      <c r="G1417" s="8">
        <v>9820</v>
      </c>
    </row>
    <row r="1418" spans="1:7" ht="17.25" customHeight="1">
      <c r="A1418" s="202"/>
      <c r="B1418" s="24" t="s">
        <v>762</v>
      </c>
      <c r="C1418" s="14"/>
      <c r="D1418" s="14"/>
      <c r="E1418" s="15"/>
      <c r="F1418" s="15"/>
      <c r="G1418" s="8">
        <v>4431</v>
      </c>
    </row>
    <row r="1419" spans="1:7" ht="17.25" customHeight="1">
      <c r="A1419" s="202"/>
      <c r="B1419" s="24" t="s">
        <v>291</v>
      </c>
      <c r="C1419" s="14"/>
      <c r="D1419" s="14"/>
      <c r="E1419" s="15"/>
      <c r="F1419" s="15"/>
      <c r="G1419" s="120">
        <f>(G1418/G1417)*100</f>
        <v>45.122199592668025</v>
      </c>
    </row>
    <row r="1420" spans="1:7" ht="90.75" customHeight="1">
      <c r="A1420" s="200"/>
      <c r="B1420" s="54" t="s">
        <v>429</v>
      </c>
      <c r="C1420" s="34" t="s">
        <v>31</v>
      </c>
      <c r="D1420" s="34">
        <v>1004</v>
      </c>
      <c r="E1420" s="30" t="s">
        <v>476</v>
      </c>
      <c r="F1420" s="30"/>
      <c r="G1420" s="110">
        <f>SUM(G1423)</f>
        <v>197</v>
      </c>
    </row>
    <row r="1421" spans="1:7" ht="17.25" customHeight="1">
      <c r="A1421" s="200"/>
      <c r="B1421" s="24" t="s">
        <v>762</v>
      </c>
      <c r="C1421" s="14"/>
      <c r="D1421" s="14"/>
      <c r="E1421" s="15"/>
      <c r="F1421" s="15"/>
      <c r="G1421" s="111">
        <f>SUM(G1424)</f>
        <v>33</v>
      </c>
    </row>
    <row r="1422" spans="1:7" ht="17.25" customHeight="1">
      <c r="A1422" s="200"/>
      <c r="B1422" s="62" t="s">
        <v>291</v>
      </c>
      <c r="C1422" s="48"/>
      <c r="D1422" s="48"/>
      <c r="E1422" s="49"/>
      <c r="F1422" s="49"/>
      <c r="G1422" s="120">
        <f>(G1421/G1420)*100</f>
        <v>16.751269035532996</v>
      </c>
    </row>
    <row r="1423" spans="1:7" ht="32.25" customHeight="1">
      <c r="A1423" s="202"/>
      <c r="B1423" s="208" t="s">
        <v>618</v>
      </c>
      <c r="C1423" s="26" t="s">
        <v>31</v>
      </c>
      <c r="D1423" s="26">
        <v>1004</v>
      </c>
      <c r="E1423" s="27" t="s">
        <v>476</v>
      </c>
      <c r="F1423" s="27">
        <v>244</v>
      </c>
      <c r="G1423" s="28">
        <v>197</v>
      </c>
    </row>
    <row r="1424" spans="1:7" ht="17.25" customHeight="1">
      <c r="A1424" s="202"/>
      <c r="B1424" s="2" t="s">
        <v>762</v>
      </c>
      <c r="C1424" s="14"/>
      <c r="D1424" s="14"/>
      <c r="E1424" s="15"/>
      <c r="F1424" s="15"/>
      <c r="G1424" s="8">
        <v>33</v>
      </c>
    </row>
    <row r="1425" spans="1:7" ht="17.25" customHeight="1">
      <c r="A1425" s="202"/>
      <c r="B1425" s="2" t="s">
        <v>291</v>
      </c>
      <c r="C1425" s="14"/>
      <c r="D1425" s="14"/>
      <c r="E1425" s="15"/>
      <c r="F1425" s="15"/>
      <c r="G1425" s="120">
        <f>(G1424/G1423)*100</f>
        <v>16.751269035532996</v>
      </c>
    </row>
    <row r="1426" spans="1:7" ht="17.25" customHeight="1">
      <c r="A1426" s="199" t="s">
        <v>212</v>
      </c>
      <c r="B1426" s="43" t="s">
        <v>430</v>
      </c>
      <c r="C1426" s="42" t="s">
        <v>31</v>
      </c>
      <c r="D1426" s="42">
        <v>1003</v>
      </c>
      <c r="E1426" s="16"/>
      <c r="F1426" s="16"/>
      <c r="G1426" s="104">
        <f>SUM(G1429,G1451)</f>
        <v>4742</v>
      </c>
    </row>
    <row r="1427" spans="1:7" ht="17.25" customHeight="1">
      <c r="A1427" s="200"/>
      <c r="B1427" s="32" t="s">
        <v>762</v>
      </c>
      <c r="C1427" s="21"/>
      <c r="D1427" s="21"/>
      <c r="E1427" s="22"/>
      <c r="F1427" s="22"/>
      <c r="G1427" s="107">
        <f>SUM(G1430,G1452)</f>
        <v>2193</v>
      </c>
    </row>
    <row r="1428" spans="1:7" ht="17.25" customHeight="1">
      <c r="A1428" s="200"/>
      <c r="B1428" s="32" t="s">
        <v>291</v>
      </c>
      <c r="C1428" s="21"/>
      <c r="D1428" s="21"/>
      <c r="E1428" s="22"/>
      <c r="F1428" s="22"/>
      <c r="G1428" s="132">
        <f>(G1427/G1426)*100</f>
        <v>46.2463095740194</v>
      </c>
    </row>
    <row r="1429" spans="1:7" ht="39" customHeight="1">
      <c r="A1429" s="201" t="s">
        <v>213</v>
      </c>
      <c r="B1429" s="33" t="s">
        <v>605</v>
      </c>
      <c r="C1429" s="34" t="s">
        <v>31</v>
      </c>
      <c r="D1429" s="34" t="s">
        <v>219</v>
      </c>
      <c r="E1429" s="30"/>
      <c r="F1429" s="30"/>
      <c r="G1429" s="110">
        <f>SUM(G1433,G1439,G1445)</f>
        <v>2548</v>
      </c>
    </row>
    <row r="1430" spans="1:7" ht="17.25" customHeight="1">
      <c r="A1430" s="194"/>
      <c r="B1430" s="2" t="s">
        <v>762</v>
      </c>
      <c r="C1430" s="14"/>
      <c r="D1430" s="14"/>
      <c r="E1430" s="15"/>
      <c r="F1430" s="15"/>
      <c r="G1430" s="111">
        <f>SUM(G1446)</f>
        <v>0</v>
      </c>
    </row>
    <row r="1431" spans="1:7" ht="17.25" customHeight="1">
      <c r="A1431" s="194"/>
      <c r="B1431" s="2" t="s">
        <v>291</v>
      </c>
      <c r="C1431" s="14"/>
      <c r="D1431" s="14"/>
      <c r="E1431" s="15"/>
      <c r="F1431" s="15"/>
      <c r="G1431" s="96">
        <f>(G1430/G1429)*100</f>
        <v>0</v>
      </c>
    </row>
    <row r="1432" spans="1:7" ht="17.25" customHeight="1">
      <c r="A1432" s="224"/>
      <c r="B1432" s="2" t="s">
        <v>6</v>
      </c>
      <c r="C1432" s="14"/>
      <c r="D1432" s="14"/>
      <c r="E1432" s="15"/>
      <c r="F1432" s="15"/>
      <c r="G1432" s="96"/>
    </row>
    <row r="1433" spans="1:7" ht="45.75" customHeight="1">
      <c r="A1433" s="224"/>
      <c r="B1433" s="54" t="s">
        <v>742</v>
      </c>
      <c r="C1433" s="34" t="s">
        <v>31</v>
      </c>
      <c r="D1433" s="34" t="s">
        <v>219</v>
      </c>
      <c r="E1433" s="30" t="s">
        <v>272</v>
      </c>
      <c r="F1433" s="30"/>
      <c r="G1433" s="110">
        <f>SUM(G1436)</f>
        <v>1043</v>
      </c>
    </row>
    <row r="1434" spans="1:7" ht="17.25" customHeight="1">
      <c r="A1434" s="224"/>
      <c r="B1434" s="2" t="s">
        <v>762</v>
      </c>
      <c r="C1434" s="14"/>
      <c r="D1434" s="14"/>
      <c r="E1434" s="15"/>
      <c r="F1434" s="15"/>
      <c r="G1434" s="111">
        <f>SUM(G1437)</f>
        <v>0</v>
      </c>
    </row>
    <row r="1435" spans="1:7" ht="17.25" customHeight="1">
      <c r="A1435" s="224"/>
      <c r="B1435" s="2" t="s">
        <v>291</v>
      </c>
      <c r="C1435" s="14"/>
      <c r="D1435" s="14"/>
      <c r="E1435" s="15"/>
      <c r="F1435" s="15"/>
      <c r="G1435" s="96">
        <f>(G1434/G1433)*100</f>
        <v>0</v>
      </c>
    </row>
    <row r="1436" spans="1:7" ht="17.25" customHeight="1">
      <c r="A1436" s="224"/>
      <c r="B1436" s="37" t="s">
        <v>741</v>
      </c>
      <c r="C1436" s="38" t="s">
        <v>31</v>
      </c>
      <c r="D1436" s="38" t="s">
        <v>219</v>
      </c>
      <c r="E1436" s="39" t="s">
        <v>273</v>
      </c>
      <c r="F1436" s="39">
        <v>322</v>
      </c>
      <c r="G1436" s="152">
        <v>1043</v>
      </c>
    </row>
    <row r="1437" spans="1:7" ht="17.25" customHeight="1">
      <c r="A1437" s="224"/>
      <c r="B1437" s="2" t="s">
        <v>762</v>
      </c>
      <c r="C1437" s="14"/>
      <c r="D1437" s="14"/>
      <c r="E1437" s="15"/>
      <c r="F1437" s="15"/>
      <c r="G1437" s="96">
        <v>0</v>
      </c>
    </row>
    <row r="1438" spans="1:7" ht="17.25" customHeight="1">
      <c r="A1438" s="224"/>
      <c r="B1438" s="2" t="s">
        <v>291</v>
      </c>
      <c r="C1438" s="14"/>
      <c r="D1438" s="14"/>
      <c r="E1438" s="15"/>
      <c r="F1438" s="15"/>
      <c r="G1438" s="96">
        <f>(G1437/G1436)*100</f>
        <v>0</v>
      </c>
    </row>
    <row r="1439" spans="1:7" ht="111" customHeight="1">
      <c r="A1439" s="224"/>
      <c r="B1439" s="54" t="s">
        <v>739</v>
      </c>
      <c r="C1439" s="34" t="s">
        <v>31</v>
      </c>
      <c r="D1439" s="34" t="s">
        <v>219</v>
      </c>
      <c r="E1439" s="30" t="s">
        <v>737</v>
      </c>
      <c r="F1439" s="30"/>
      <c r="G1439" s="110">
        <f>SUM(G1442)</f>
        <v>433</v>
      </c>
    </row>
    <row r="1440" spans="1:7" ht="17.25" customHeight="1">
      <c r="A1440" s="224"/>
      <c r="B1440" s="24" t="s">
        <v>762</v>
      </c>
      <c r="C1440" s="14"/>
      <c r="D1440" s="14"/>
      <c r="E1440" s="15"/>
      <c r="F1440" s="15"/>
      <c r="G1440" s="111">
        <f>SUM(G1443)</f>
        <v>0</v>
      </c>
    </row>
    <row r="1441" spans="1:7" ht="17.25" customHeight="1">
      <c r="A1441" s="224"/>
      <c r="B1441" s="24" t="s">
        <v>291</v>
      </c>
      <c r="C1441" s="14"/>
      <c r="D1441" s="14"/>
      <c r="E1441" s="15"/>
      <c r="F1441" s="15"/>
      <c r="G1441" s="96">
        <f>(G1440/G1439)*100</f>
        <v>0</v>
      </c>
    </row>
    <row r="1442" spans="1:7" ht="17.25" customHeight="1">
      <c r="A1442" s="224"/>
      <c r="B1442" s="37" t="s">
        <v>738</v>
      </c>
      <c r="C1442" s="38" t="s">
        <v>31</v>
      </c>
      <c r="D1442" s="38" t="s">
        <v>219</v>
      </c>
      <c r="E1442" s="39" t="s">
        <v>737</v>
      </c>
      <c r="F1442" s="39">
        <v>322</v>
      </c>
      <c r="G1442" s="9">
        <v>433</v>
      </c>
    </row>
    <row r="1443" spans="1:7" ht="17.25" customHeight="1">
      <c r="A1443" s="224"/>
      <c r="B1443" s="24" t="s">
        <v>762</v>
      </c>
      <c r="C1443" s="14"/>
      <c r="D1443" s="14"/>
      <c r="E1443" s="15"/>
      <c r="F1443" s="15"/>
      <c r="G1443" s="8">
        <v>0</v>
      </c>
    </row>
    <row r="1444" spans="1:7" ht="17.25" customHeight="1">
      <c r="A1444" s="224"/>
      <c r="B1444" s="24" t="s">
        <v>291</v>
      </c>
      <c r="C1444" s="14"/>
      <c r="D1444" s="14"/>
      <c r="E1444" s="15"/>
      <c r="F1444" s="15"/>
      <c r="G1444" s="120">
        <f>(G1443/G1442)*100</f>
        <v>0</v>
      </c>
    </row>
    <row r="1445" spans="1:7" ht="97.5" customHeight="1">
      <c r="A1445" s="194"/>
      <c r="B1445" s="139" t="s">
        <v>740</v>
      </c>
      <c r="C1445" s="34" t="s">
        <v>31</v>
      </c>
      <c r="D1445" s="34" t="s">
        <v>219</v>
      </c>
      <c r="E1445" s="30" t="s">
        <v>272</v>
      </c>
      <c r="F1445" s="30"/>
      <c r="G1445" s="110">
        <f>SUM(G1448)</f>
        <v>1072</v>
      </c>
    </row>
    <row r="1446" spans="1:7" ht="17.25" customHeight="1">
      <c r="A1446" s="194"/>
      <c r="B1446" s="140" t="s">
        <v>762</v>
      </c>
      <c r="C1446" s="14"/>
      <c r="D1446" s="14"/>
      <c r="E1446" s="15"/>
      <c r="F1446" s="15"/>
      <c r="G1446" s="111">
        <f>SUM(G1449)</f>
        <v>0</v>
      </c>
    </row>
    <row r="1447" spans="1:7" ht="17.25" customHeight="1">
      <c r="A1447" s="194"/>
      <c r="B1447" s="141" t="s">
        <v>291</v>
      </c>
      <c r="C1447" s="19"/>
      <c r="D1447" s="19"/>
      <c r="E1447" s="18"/>
      <c r="F1447" s="18"/>
      <c r="G1447" s="120">
        <f>(G1446/G1445)*100</f>
        <v>0</v>
      </c>
    </row>
    <row r="1448" spans="1:7" ht="17.25" customHeight="1">
      <c r="A1448" s="194"/>
      <c r="B1448" s="2" t="s">
        <v>621</v>
      </c>
      <c r="C1448" s="14" t="s">
        <v>31</v>
      </c>
      <c r="D1448" s="14">
        <v>1003</v>
      </c>
      <c r="E1448" s="15" t="s">
        <v>273</v>
      </c>
      <c r="F1448" s="15">
        <v>322</v>
      </c>
      <c r="G1448" s="8">
        <v>1072</v>
      </c>
    </row>
    <row r="1449" spans="1:7" ht="17.25" customHeight="1">
      <c r="A1449" s="194"/>
      <c r="B1449" s="2" t="s">
        <v>762</v>
      </c>
      <c r="C1449" s="14"/>
      <c r="D1449" s="14"/>
      <c r="E1449" s="15"/>
      <c r="F1449" s="15"/>
      <c r="G1449" s="8">
        <v>0</v>
      </c>
    </row>
    <row r="1450" spans="1:7" ht="17.25" customHeight="1">
      <c r="A1450" s="97"/>
      <c r="B1450" s="3" t="s">
        <v>291</v>
      </c>
      <c r="C1450" s="12"/>
      <c r="D1450" s="12"/>
      <c r="E1450" s="13"/>
      <c r="F1450" s="13"/>
      <c r="G1450" s="120">
        <f>(G1449/G1448)*100</f>
        <v>0</v>
      </c>
    </row>
    <row r="1451" spans="1:7" ht="50.25" customHeight="1">
      <c r="A1451" s="202" t="s">
        <v>469</v>
      </c>
      <c r="B1451" s="2" t="s">
        <v>468</v>
      </c>
      <c r="C1451" s="118">
        <v>1</v>
      </c>
      <c r="D1451" s="168">
        <v>1003</v>
      </c>
      <c r="E1451" s="15"/>
      <c r="F1451" s="15"/>
      <c r="G1451" s="110">
        <f>SUM(G1455,G1461,G1467)</f>
        <v>2194</v>
      </c>
    </row>
    <row r="1452" spans="1:7" ht="17.25" customHeight="1">
      <c r="A1452" s="194"/>
      <c r="B1452" s="2" t="s">
        <v>762</v>
      </c>
      <c r="C1452" s="14"/>
      <c r="D1452" s="14"/>
      <c r="E1452" s="15"/>
      <c r="F1452" s="15"/>
      <c r="G1452" s="111">
        <f>SUM(G1456,G1462,G1468)</f>
        <v>2193</v>
      </c>
    </row>
    <row r="1453" spans="1:7" ht="17.25" customHeight="1">
      <c r="A1453" s="194"/>
      <c r="B1453" s="2" t="s">
        <v>291</v>
      </c>
      <c r="C1453" s="14"/>
      <c r="D1453" s="14"/>
      <c r="E1453" s="15"/>
      <c r="F1453" s="15"/>
      <c r="G1453" s="96">
        <f>(G1452/G1451)*100</f>
        <v>99.95442114858706</v>
      </c>
    </row>
    <row r="1454" spans="1:7" ht="17.25" customHeight="1">
      <c r="A1454" s="194"/>
      <c r="B1454" s="2" t="s">
        <v>8</v>
      </c>
      <c r="C1454" s="14"/>
      <c r="D1454" s="14"/>
      <c r="E1454" s="15"/>
      <c r="F1454" s="15"/>
      <c r="G1454" s="96"/>
    </row>
    <row r="1455" spans="1:7" ht="47.25" customHeight="1">
      <c r="A1455" s="194"/>
      <c r="B1455" s="54" t="s">
        <v>467</v>
      </c>
      <c r="C1455" s="157">
        <v>1</v>
      </c>
      <c r="D1455" s="212">
        <v>1003</v>
      </c>
      <c r="E1455" s="30" t="s">
        <v>50</v>
      </c>
      <c r="F1455" s="30"/>
      <c r="G1455" s="110">
        <f>SUM(G1458)</f>
        <v>992</v>
      </c>
    </row>
    <row r="1456" spans="1:7" ht="17.25" customHeight="1">
      <c r="A1456" s="194"/>
      <c r="B1456" s="24" t="s">
        <v>762</v>
      </c>
      <c r="C1456" s="14"/>
      <c r="D1456" s="14"/>
      <c r="E1456" s="15"/>
      <c r="F1456" s="15"/>
      <c r="G1456" s="111">
        <f>SUM(G1459)</f>
        <v>991</v>
      </c>
    </row>
    <row r="1457" spans="1:7" ht="17.25" customHeight="1">
      <c r="A1457" s="194"/>
      <c r="B1457" s="52" t="s">
        <v>291</v>
      </c>
      <c r="C1457" s="19"/>
      <c r="D1457" s="19"/>
      <c r="E1457" s="18"/>
      <c r="F1457" s="18"/>
      <c r="G1457" s="120">
        <f>(G1456/G1455)*100</f>
        <v>99.8991935483871</v>
      </c>
    </row>
    <row r="1458" spans="1:7" ht="17.25" customHeight="1">
      <c r="A1458" s="194"/>
      <c r="B1458" s="2" t="s">
        <v>621</v>
      </c>
      <c r="C1458" s="118">
        <v>1</v>
      </c>
      <c r="D1458" s="168">
        <v>1003</v>
      </c>
      <c r="E1458" s="15" t="s">
        <v>50</v>
      </c>
      <c r="F1458" s="15">
        <v>322</v>
      </c>
      <c r="G1458" s="8">
        <v>992</v>
      </c>
    </row>
    <row r="1459" spans="1:7" ht="17.25" customHeight="1">
      <c r="A1459" s="194"/>
      <c r="B1459" s="2" t="s">
        <v>762</v>
      </c>
      <c r="C1459" s="14"/>
      <c r="D1459" s="14"/>
      <c r="E1459" s="15"/>
      <c r="F1459" s="15"/>
      <c r="G1459" s="8">
        <v>991</v>
      </c>
    </row>
    <row r="1460" spans="1:7" ht="17.25" customHeight="1">
      <c r="A1460" s="194"/>
      <c r="B1460" s="2" t="s">
        <v>291</v>
      </c>
      <c r="C1460" s="14"/>
      <c r="D1460" s="14"/>
      <c r="E1460" s="15"/>
      <c r="F1460" s="15"/>
      <c r="G1460" s="96">
        <f>(G1459/G1458)*100</f>
        <v>99.8991935483871</v>
      </c>
    </row>
    <row r="1461" spans="1:7" ht="99.75" customHeight="1">
      <c r="A1461" s="194"/>
      <c r="B1461" s="54" t="s">
        <v>505</v>
      </c>
      <c r="C1461" s="157">
        <v>1</v>
      </c>
      <c r="D1461" s="34">
        <v>1003</v>
      </c>
      <c r="E1461" s="30" t="s">
        <v>503</v>
      </c>
      <c r="F1461" s="30"/>
      <c r="G1461" s="110">
        <f>SUM(G1464)</f>
        <v>862</v>
      </c>
    </row>
    <row r="1462" spans="1:7" ht="17.25" customHeight="1">
      <c r="A1462" s="194"/>
      <c r="B1462" s="24" t="s">
        <v>762</v>
      </c>
      <c r="C1462" s="118"/>
      <c r="D1462" s="14"/>
      <c r="E1462" s="15"/>
      <c r="F1462" s="15"/>
      <c r="G1462" s="111">
        <f>SUM(G1465)</f>
        <v>862</v>
      </c>
    </row>
    <row r="1463" spans="1:7" ht="17.25" customHeight="1">
      <c r="A1463" s="194"/>
      <c r="B1463" s="52" t="s">
        <v>291</v>
      </c>
      <c r="C1463" s="117"/>
      <c r="D1463" s="19"/>
      <c r="E1463" s="18"/>
      <c r="F1463" s="18"/>
      <c r="G1463" s="120">
        <f>(G1462/G1461)*100</f>
        <v>100</v>
      </c>
    </row>
    <row r="1464" spans="1:7" ht="17.25" customHeight="1">
      <c r="A1464" s="194"/>
      <c r="B1464" s="2" t="s">
        <v>621</v>
      </c>
      <c r="C1464" s="118">
        <v>1</v>
      </c>
      <c r="D1464" s="14">
        <v>1003</v>
      </c>
      <c r="E1464" s="15" t="s">
        <v>503</v>
      </c>
      <c r="F1464" s="15">
        <v>322</v>
      </c>
      <c r="G1464" s="8">
        <v>862</v>
      </c>
    </row>
    <row r="1465" spans="1:7" ht="17.25" customHeight="1">
      <c r="A1465" s="194"/>
      <c r="B1465" s="2" t="s">
        <v>762</v>
      </c>
      <c r="C1465" s="118"/>
      <c r="D1465" s="14"/>
      <c r="E1465" s="15"/>
      <c r="F1465" s="15"/>
      <c r="G1465" s="8">
        <v>862</v>
      </c>
    </row>
    <row r="1466" spans="1:7" ht="17.25" customHeight="1">
      <c r="A1466" s="194"/>
      <c r="B1466" s="2" t="s">
        <v>291</v>
      </c>
      <c r="C1466" s="118"/>
      <c r="D1466" s="14"/>
      <c r="E1466" s="15"/>
      <c r="F1466" s="15"/>
      <c r="G1466" s="96">
        <f>(G1465/G1464)*100</f>
        <v>100</v>
      </c>
    </row>
    <row r="1467" spans="1:7" ht="105.75" customHeight="1">
      <c r="A1467" s="194"/>
      <c r="B1467" s="54" t="s">
        <v>506</v>
      </c>
      <c r="C1467" s="157">
        <v>1</v>
      </c>
      <c r="D1467" s="34">
        <v>1003</v>
      </c>
      <c r="E1467" s="30" t="s">
        <v>504</v>
      </c>
      <c r="F1467" s="30"/>
      <c r="G1467" s="110">
        <f>SUM(G1470)</f>
        <v>340</v>
      </c>
    </row>
    <row r="1468" spans="1:7" ht="17.25" customHeight="1">
      <c r="A1468" s="194"/>
      <c r="B1468" s="24" t="s">
        <v>762</v>
      </c>
      <c r="C1468" s="118"/>
      <c r="D1468" s="14"/>
      <c r="E1468" s="15"/>
      <c r="F1468" s="15"/>
      <c r="G1468" s="111">
        <f>SUM(G1471)</f>
        <v>340</v>
      </c>
    </row>
    <row r="1469" spans="1:7" ht="17.25" customHeight="1">
      <c r="A1469" s="194"/>
      <c r="B1469" s="52" t="s">
        <v>291</v>
      </c>
      <c r="C1469" s="117"/>
      <c r="D1469" s="19"/>
      <c r="E1469" s="18"/>
      <c r="F1469" s="18"/>
      <c r="G1469" s="120">
        <f>(G1468/G1467)*100</f>
        <v>100</v>
      </c>
    </row>
    <row r="1470" spans="1:7" ht="17.25" customHeight="1">
      <c r="A1470" s="194"/>
      <c r="B1470" s="2" t="s">
        <v>621</v>
      </c>
      <c r="C1470" s="118">
        <v>1</v>
      </c>
      <c r="D1470" s="14">
        <v>1003</v>
      </c>
      <c r="E1470" s="15" t="s">
        <v>504</v>
      </c>
      <c r="F1470" s="15">
        <v>322</v>
      </c>
      <c r="G1470" s="8">
        <v>340</v>
      </c>
    </row>
    <row r="1471" spans="1:7" ht="17.25" customHeight="1">
      <c r="A1471" s="194"/>
      <c r="B1471" s="2" t="s">
        <v>762</v>
      </c>
      <c r="C1471" s="14"/>
      <c r="D1471" s="14"/>
      <c r="E1471" s="244"/>
      <c r="F1471" s="15"/>
      <c r="G1471" s="8">
        <v>340</v>
      </c>
    </row>
    <row r="1472" spans="1:7" ht="17.25" customHeight="1">
      <c r="A1472" s="194"/>
      <c r="B1472" s="2" t="s">
        <v>291</v>
      </c>
      <c r="C1472" s="14"/>
      <c r="D1472" s="14"/>
      <c r="E1472" s="15"/>
      <c r="F1472" s="15"/>
      <c r="G1472" s="96">
        <f>(G1471/G1470)*100</f>
        <v>100</v>
      </c>
    </row>
    <row r="1473" spans="1:7" ht="94.5">
      <c r="A1473" s="199" t="s">
        <v>217</v>
      </c>
      <c r="B1473" s="41" t="s">
        <v>431</v>
      </c>
      <c r="C1473" s="42" t="s">
        <v>31</v>
      </c>
      <c r="D1473" s="42">
        <v>1003</v>
      </c>
      <c r="E1473" s="16" t="s">
        <v>142</v>
      </c>
      <c r="F1473" s="16"/>
      <c r="G1473" s="104">
        <f>SUM(G1477)</f>
        <v>100</v>
      </c>
    </row>
    <row r="1474" spans="1:7" ht="17.25" customHeight="1">
      <c r="A1474" s="200"/>
      <c r="B1474" s="71" t="s">
        <v>762</v>
      </c>
      <c r="C1474" s="21"/>
      <c r="D1474" s="21"/>
      <c r="E1474" s="22"/>
      <c r="F1474" s="22"/>
      <c r="G1474" s="107">
        <f>SUM(G1478)</f>
        <v>49</v>
      </c>
    </row>
    <row r="1475" spans="1:7" ht="17.25" customHeight="1">
      <c r="A1475" s="200"/>
      <c r="B1475" s="71" t="s">
        <v>291</v>
      </c>
      <c r="C1475" s="21"/>
      <c r="D1475" s="21"/>
      <c r="E1475" s="22"/>
      <c r="F1475" s="22"/>
      <c r="G1475" s="103">
        <f>(G1474/G1473)*100</f>
        <v>49</v>
      </c>
    </row>
    <row r="1476" spans="1:7" ht="17.25" customHeight="1">
      <c r="A1476" s="200"/>
      <c r="B1476" s="67" t="s">
        <v>6</v>
      </c>
      <c r="C1476" s="68"/>
      <c r="D1476" s="68"/>
      <c r="E1476" s="69"/>
      <c r="F1476" s="69"/>
      <c r="G1476" s="70"/>
    </row>
    <row r="1477" spans="1:7" ht="46.5" customHeight="1">
      <c r="A1477" s="202"/>
      <c r="B1477" s="2" t="s">
        <v>620</v>
      </c>
      <c r="C1477" s="14" t="s">
        <v>31</v>
      </c>
      <c r="D1477" s="14">
        <v>1003</v>
      </c>
      <c r="E1477" s="15" t="s">
        <v>142</v>
      </c>
      <c r="F1477" s="15">
        <v>321</v>
      </c>
      <c r="G1477" s="8">
        <v>100</v>
      </c>
    </row>
    <row r="1478" spans="1:7" ht="17.25" customHeight="1">
      <c r="A1478" s="202"/>
      <c r="B1478" s="2" t="s">
        <v>762</v>
      </c>
      <c r="C1478" s="14"/>
      <c r="D1478" s="14"/>
      <c r="E1478" s="15"/>
      <c r="F1478" s="15"/>
      <c r="G1478" s="8">
        <v>49</v>
      </c>
    </row>
    <row r="1479" spans="1:7" ht="17.25" customHeight="1">
      <c r="A1479" s="100"/>
      <c r="B1479" s="3" t="s">
        <v>291</v>
      </c>
      <c r="C1479" s="12"/>
      <c r="D1479" s="12"/>
      <c r="E1479" s="13"/>
      <c r="F1479" s="13"/>
      <c r="G1479" s="120">
        <f>(G1478/G1477)*100</f>
        <v>49</v>
      </c>
    </row>
    <row r="1480" spans="1:7" ht="112.5" customHeight="1">
      <c r="A1480" s="199" t="s">
        <v>141</v>
      </c>
      <c r="B1480" s="43" t="s">
        <v>470</v>
      </c>
      <c r="C1480" s="170">
        <v>1</v>
      </c>
      <c r="D1480" s="171">
        <v>1003</v>
      </c>
      <c r="E1480" s="16" t="s">
        <v>619</v>
      </c>
      <c r="F1480" s="58"/>
      <c r="G1480" s="104">
        <f>SUM(G1483)</f>
        <v>896</v>
      </c>
    </row>
    <row r="1481" spans="1:7" ht="17.25" customHeight="1">
      <c r="A1481" s="200"/>
      <c r="B1481" s="32" t="s">
        <v>762</v>
      </c>
      <c r="C1481" s="21"/>
      <c r="D1481" s="21"/>
      <c r="E1481" s="72"/>
      <c r="F1481" s="72"/>
      <c r="G1481" s="107">
        <f>SUM(G1484)</f>
        <v>895</v>
      </c>
    </row>
    <row r="1482" spans="1:7" ht="17.25" customHeight="1">
      <c r="A1482" s="200"/>
      <c r="B1482" s="32" t="s">
        <v>291</v>
      </c>
      <c r="C1482" s="21"/>
      <c r="D1482" s="21"/>
      <c r="E1482" s="72"/>
      <c r="F1482" s="72"/>
      <c r="G1482" s="103">
        <f>(G1481/G1480)*100</f>
        <v>99.88839285714286</v>
      </c>
    </row>
    <row r="1483" spans="1:7" ht="17.25" customHeight="1">
      <c r="A1483" s="200"/>
      <c r="B1483" s="37" t="s">
        <v>564</v>
      </c>
      <c r="C1483" s="162">
        <v>1</v>
      </c>
      <c r="D1483" s="169">
        <v>1003</v>
      </c>
      <c r="E1483" s="39" t="s">
        <v>619</v>
      </c>
      <c r="F1483" s="39">
        <v>322</v>
      </c>
      <c r="G1483" s="40">
        <v>896</v>
      </c>
    </row>
    <row r="1484" spans="1:7" ht="17.25" customHeight="1">
      <c r="A1484" s="200"/>
      <c r="B1484" s="2" t="s">
        <v>762</v>
      </c>
      <c r="C1484" s="14"/>
      <c r="D1484" s="14"/>
      <c r="E1484" s="64"/>
      <c r="F1484" s="64"/>
      <c r="G1484" s="55">
        <v>895</v>
      </c>
    </row>
    <row r="1485" spans="1:7" ht="17.25" customHeight="1">
      <c r="A1485" s="200"/>
      <c r="B1485" s="2" t="s">
        <v>291</v>
      </c>
      <c r="C1485" s="14"/>
      <c r="D1485" s="14"/>
      <c r="E1485" s="64"/>
      <c r="F1485" s="64"/>
      <c r="G1485" s="96">
        <f>(G1484/G1483)*100</f>
        <v>99.88839285714286</v>
      </c>
    </row>
    <row r="1486" spans="1:7" ht="80.25" customHeight="1">
      <c r="A1486" s="199" t="s">
        <v>143</v>
      </c>
      <c r="B1486" s="43" t="s">
        <v>604</v>
      </c>
      <c r="C1486" s="42" t="s">
        <v>31</v>
      </c>
      <c r="D1486" s="42" t="s">
        <v>219</v>
      </c>
      <c r="E1486" s="122" t="s">
        <v>602</v>
      </c>
      <c r="F1486" s="122"/>
      <c r="G1486" s="104">
        <f>SUM(G1489)</f>
        <v>600</v>
      </c>
    </row>
    <row r="1487" spans="1:7" ht="17.25" customHeight="1">
      <c r="A1487" s="200"/>
      <c r="B1487" s="32" t="s">
        <v>762</v>
      </c>
      <c r="C1487" s="21"/>
      <c r="D1487" s="21"/>
      <c r="E1487" s="72"/>
      <c r="F1487" s="72"/>
      <c r="G1487" s="107">
        <f>SUM(G1490)</f>
        <v>425</v>
      </c>
    </row>
    <row r="1488" spans="1:7" ht="17.25" customHeight="1">
      <c r="A1488" s="200"/>
      <c r="B1488" s="32" t="s">
        <v>291</v>
      </c>
      <c r="C1488" s="21"/>
      <c r="D1488" s="21"/>
      <c r="E1488" s="72"/>
      <c r="F1488" s="72"/>
      <c r="G1488" s="103">
        <f>(G1487/G1486)*100</f>
        <v>70.83333333333334</v>
      </c>
    </row>
    <row r="1489" spans="1:7" ht="49.5" customHeight="1">
      <c r="A1489" s="200"/>
      <c r="B1489" s="37" t="s">
        <v>603</v>
      </c>
      <c r="C1489" s="38" t="s">
        <v>31</v>
      </c>
      <c r="D1489" s="38" t="s">
        <v>219</v>
      </c>
      <c r="E1489" s="210" t="s">
        <v>602</v>
      </c>
      <c r="F1489" s="210">
        <v>321</v>
      </c>
      <c r="G1489" s="40">
        <v>600</v>
      </c>
    </row>
    <row r="1490" spans="1:7" ht="17.25" customHeight="1">
      <c r="A1490" s="200"/>
      <c r="B1490" s="2" t="s">
        <v>762</v>
      </c>
      <c r="C1490" s="14"/>
      <c r="D1490" s="14"/>
      <c r="E1490" s="64"/>
      <c r="F1490" s="64"/>
      <c r="G1490" s="55">
        <v>425</v>
      </c>
    </row>
    <row r="1491" spans="1:7" ht="17.25" customHeight="1" thickBot="1">
      <c r="A1491" s="99"/>
      <c r="B1491" s="3" t="s">
        <v>291</v>
      </c>
      <c r="C1491" s="12"/>
      <c r="D1491" s="12"/>
      <c r="E1491" s="73"/>
      <c r="F1491" s="73"/>
      <c r="G1491" s="102">
        <f>(G1490/G1489)*100</f>
        <v>70.83333333333334</v>
      </c>
    </row>
    <row r="1492" spans="1:7" ht="17.25" customHeight="1">
      <c r="A1492" s="77">
        <v>11</v>
      </c>
      <c r="B1492" s="65" t="s">
        <v>432</v>
      </c>
      <c r="C1492" s="74"/>
      <c r="D1492" s="45">
        <v>1100</v>
      </c>
      <c r="E1492" s="66"/>
      <c r="F1492" s="66"/>
      <c r="G1492" s="47">
        <f>SUM(G1495,G1507,G1513,G1519,G1532,G1541)</f>
        <v>43219</v>
      </c>
    </row>
    <row r="1493" spans="1:7" ht="17.25" customHeight="1">
      <c r="A1493" s="200"/>
      <c r="B1493" s="32" t="s">
        <v>762</v>
      </c>
      <c r="C1493" s="143"/>
      <c r="D1493" s="21"/>
      <c r="E1493" s="72"/>
      <c r="F1493" s="72"/>
      <c r="G1493" s="107">
        <f>SUM(G1496,G1508,G1514,G1520,G1533,G1542)</f>
        <v>31759</v>
      </c>
    </row>
    <row r="1494" spans="1:7" ht="17.25" customHeight="1">
      <c r="A1494" s="200"/>
      <c r="B1494" s="32" t="s">
        <v>291</v>
      </c>
      <c r="C1494" s="143"/>
      <c r="D1494" s="21"/>
      <c r="E1494" s="72"/>
      <c r="F1494" s="72"/>
      <c r="G1494" s="132">
        <f>(G1493/G1492)*100</f>
        <v>73.48388440269325</v>
      </c>
    </row>
    <row r="1495" spans="1:7" ht="66" customHeight="1">
      <c r="A1495" s="199" t="s">
        <v>144</v>
      </c>
      <c r="B1495" s="43" t="s">
        <v>705</v>
      </c>
      <c r="C1495" s="42" t="s">
        <v>31</v>
      </c>
      <c r="D1495" s="42">
        <v>1102</v>
      </c>
      <c r="E1495" s="16"/>
      <c r="F1495" s="16"/>
      <c r="G1495" s="104">
        <f>SUM(G1498,G1501,G1504)</f>
        <v>1000</v>
      </c>
    </row>
    <row r="1496" spans="1:7" ht="17.25" customHeight="1">
      <c r="A1496" s="200"/>
      <c r="B1496" s="32" t="s">
        <v>762</v>
      </c>
      <c r="C1496" s="21"/>
      <c r="D1496" s="21"/>
      <c r="E1496" s="22"/>
      <c r="F1496" s="22"/>
      <c r="G1496" s="107">
        <f>SUM(G1499,G1502,G1505)</f>
        <v>835</v>
      </c>
    </row>
    <row r="1497" spans="1:7" ht="17.25" customHeight="1">
      <c r="A1497" s="200"/>
      <c r="B1497" s="32" t="s">
        <v>291</v>
      </c>
      <c r="C1497" s="21"/>
      <c r="D1497" s="21"/>
      <c r="E1497" s="22"/>
      <c r="F1497" s="22"/>
      <c r="G1497" s="132">
        <f>(G1496/G1495)*100</f>
        <v>83.5</v>
      </c>
    </row>
    <row r="1498" spans="1:7" ht="37.5" customHeight="1">
      <c r="A1498" s="200"/>
      <c r="B1498" s="37" t="s">
        <v>618</v>
      </c>
      <c r="C1498" s="38" t="s">
        <v>31</v>
      </c>
      <c r="D1498" s="38">
        <v>1102</v>
      </c>
      <c r="E1498" s="39" t="s">
        <v>145</v>
      </c>
      <c r="F1498" s="39">
        <v>244</v>
      </c>
      <c r="G1498" s="9">
        <v>385</v>
      </c>
    </row>
    <row r="1499" spans="1:7" ht="17.25" customHeight="1">
      <c r="A1499" s="200"/>
      <c r="B1499" s="2" t="s">
        <v>762</v>
      </c>
      <c r="C1499" s="14"/>
      <c r="D1499" s="14"/>
      <c r="E1499" s="15"/>
      <c r="F1499" s="15"/>
      <c r="G1499" s="8">
        <v>237</v>
      </c>
    </row>
    <row r="1500" spans="1:7" ht="17.25" customHeight="1">
      <c r="A1500" s="226"/>
      <c r="B1500" s="2" t="s">
        <v>291</v>
      </c>
      <c r="C1500" s="14"/>
      <c r="D1500" s="14"/>
      <c r="E1500" s="15"/>
      <c r="F1500" s="15"/>
      <c r="G1500" s="96">
        <f>(G1499/G1498)*100</f>
        <v>61.55844155844156</v>
      </c>
    </row>
    <row r="1501" spans="1:7" ht="17.25" customHeight="1">
      <c r="A1501" s="226"/>
      <c r="B1501" s="37" t="s">
        <v>453</v>
      </c>
      <c r="C1501" s="38" t="s">
        <v>31</v>
      </c>
      <c r="D1501" s="38" t="s">
        <v>744</v>
      </c>
      <c r="E1501" s="39" t="s">
        <v>145</v>
      </c>
      <c r="F1501" s="39">
        <v>612</v>
      </c>
      <c r="G1501" s="9">
        <v>230</v>
      </c>
    </row>
    <row r="1502" spans="1:7" ht="17.25" customHeight="1">
      <c r="A1502" s="226"/>
      <c r="B1502" s="2" t="s">
        <v>762</v>
      </c>
      <c r="C1502" s="14"/>
      <c r="D1502" s="14"/>
      <c r="E1502" s="15"/>
      <c r="F1502" s="15"/>
      <c r="G1502" s="8">
        <v>230</v>
      </c>
    </row>
    <row r="1503" spans="1:7" ht="17.25" customHeight="1">
      <c r="A1503" s="226"/>
      <c r="B1503" s="2" t="s">
        <v>291</v>
      </c>
      <c r="C1503" s="14"/>
      <c r="D1503" s="14"/>
      <c r="E1503" s="15"/>
      <c r="F1503" s="15"/>
      <c r="G1503" s="96">
        <f>(G1502/G1501)*100</f>
        <v>100</v>
      </c>
    </row>
    <row r="1504" spans="1:7" ht="17.25" customHeight="1">
      <c r="A1504" s="226"/>
      <c r="B1504" s="37" t="s">
        <v>436</v>
      </c>
      <c r="C1504" s="38" t="s">
        <v>31</v>
      </c>
      <c r="D1504" s="38" t="s">
        <v>744</v>
      </c>
      <c r="E1504" s="39" t="s">
        <v>145</v>
      </c>
      <c r="F1504" s="39">
        <v>622</v>
      </c>
      <c r="G1504" s="9">
        <v>385</v>
      </c>
    </row>
    <row r="1505" spans="1:7" ht="17.25" customHeight="1">
      <c r="A1505" s="226"/>
      <c r="B1505" s="2" t="s">
        <v>762</v>
      </c>
      <c r="C1505" s="14"/>
      <c r="D1505" s="14"/>
      <c r="E1505" s="15"/>
      <c r="F1505" s="15"/>
      <c r="G1505" s="8">
        <v>368</v>
      </c>
    </row>
    <row r="1506" spans="1:7" ht="17.25" customHeight="1">
      <c r="A1506" s="226"/>
      <c r="B1506" s="2" t="s">
        <v>291</v>
      </c>
      <c r="C1506" s="14"/>
      <c r="D1506" s="14"/>
      <c r="E1506" s="15"/>
      <c r="F1506" s="15"/>
      <c r="G1506" s="96">
        <f>(G1505/G1504)*100</f>
        <v>95.58441558441558</v>
      </c>
    </row>
    <row r="1507" spans="1:7" ht="17.25" customHeight="1">
      <c r="A1507" s="225" t="s">
        <v>146</v>
      </c>
      <c r="B1507" s="43" t="s">
        <v>433</v>
      </c>
      <c r="C1507" s="42" t="s">
        <v>31</v>
      </c>
      <c r="D1507" s="42">
        <v>1101</v>
      </c>
      <c r="E1507" s="122" t="s">
        <v>147</v>
      </c>
      <c r="F1507" s="122"/>
      <c r="G1507" s="104">
        <f>SUM(G1510)</f>
        <v>27141</v>
      </c>
    </row>
    <row r="1508" spans="1:7" ht="17.25" customHeight="1">
      <c r="A1508" s="200"/>
      <c r="B1508" s="32" t="s">
        <v>762</v>
      </c>
      <c r="C1508" s="21"/>
      <c r="D1508" s="21"/>
      <c r="E1508" s="72"/>
      <c r="F1508" s="72"/>
      <c r="G1508" s="107">
        <f>SUM(G1511)</f>
        <v>20719</v>
      </c>
    </row>
    <row r="1509" spans="1:7" ht="17.25" customHeight="1">
      <c r="A1509" s="200"/>
      <c r="B1509" s="32" t="s">
        <v>291</v>
      </c>
      <c r="C1509" s="21"/>
      <c r="D1509" s="21"/>
      <c r="E1509" s="72"/>
      <c r="F1509" s="72"/>
      <c r="G1509" s="132">
        <f>(G1508/G1507)*100</f>
        <v>76.33838104712429</v>
      </c>
    </row>
    <row r="1510" spans="1:7" ht="66" customHeight="1">
      <c r="A1510" s="200"/>
      <c r="B1510" s="193" t="s">
        <v>617</v>
      </c>
      <c r="C1510" s="38" t="s">
        <v>31</v>
      </c>
      <c r="D1510" s="38">
        <v>1101</v>
      </c>
      <c r="E1510" s="39" t="s">
        <v>148</v>
      </c>
      <c r="F1510" s="39">
        <v>621</v>
      </c>
      <c r="G1510" s="9">
        <v>27141</v>
      </c>
    </row>
    <row r="1511" spans="1:7" ht="17.25" customHeight="1">
      <c r="A1511" s="200"/>
      <c r="B1511" s="24" t="s">
        <v>762</v>
      </c>
      <c r="C1511" s="14"/>
      <c r="D1511" s="14"/>
      <c r="E1511" s="15"/>
      <c r="F1511" s="15"/>
      <c r="G1511" s="8">
        <v>20719</v>
      </c>
    </row>
    <row r="1512" spans="1:7" ht="17.25" customHeight="1">
      <c r="A1512" s="200"/>
      <c r="B1512" s="24" t="s">
        <v>291</v>
      </c>
      <c r="C1512" s="14"/>
      <c r="D1512" s="14"/>
      <c r="E1512" s="15"/>
      <c r="F1512" s="15"/>
      <c r="G1512" s="120">
        <f>(G1511/G1510)*100</f>
        <v>76.33838104712429</v>
      </c>
    </row>
    <row r="1513" spans="1:7" ht="31.5">
      <c r="A1513" s="199" t="s">
        <v>149</v>
      </c>
      <c r="B1513" s="41" t="s">
        <v>434</v>
      </c>
      <c r="C1513" s="42" t="s">
        <v>31</v>
      </c>
      <c r="D1513" s="42">
        <v>1103</v>
      </c>
      <c r="E1513" s="122" t="s">
        <v>148</v>
      </c>
      <c r="F1513" s="122"/>
      <c r="G1513" s="104">
        <f>SUM(G1516)</f>
        <v>14243</v>
      </c>
    </row>
    <row r="1514" spans="1:7" ht="15.75">
      <c r="A1514" s="200"/>
      <c r="B1514" s="71" t="s">
        <v>762</v>
      </c>
      <c r="C1514" s="21"/>
      <c r="D1514" s="21"/>
      <c r="E1514" s="72"/>
      <c r="F1514" s="72"/>
      <c r="G1514" s="107">
        <f>SUM(G1517)</f>
        <v>9858</v>
      </c>
    </row>
    <row r="1515" spans="1:7" ht="15.75">
      <c r="A1515" s="200"/>
      <c r="B1515" s="67" t="s">
        <v>291</v>
      </c>
      <c r="C1515" s="68"/>
      <c r="D1515" s="68"/>
      <c r="E1515" s="142"/>
      <c r="F1515" s="142"/>
      <c r="G1515" s="132">
        <f>(G1514/G1513)*100</f>
        <v>69.2129467106649</v>
      </c>
    </row>
    <row r="1516" spans="1:7" ht="67.5" customHeight="1">
      <c r="A1516" s="200"/>
      <c r="B1516" s="2" t="s">
        <v>617</v>
      </c>
      <c r="C1516" s="14" t="s">
        <v>31</v>
      </c>
      <c r="D1516" s="14">
        <v>1103</v>
      </c>
      <c r="E1516" s="15" t="s">
        <v>148</v>
      </c>
      <c r="F1516" s="15">
        <v>621</v>
      </c>
      <c r="G1516" s="8">
        <v>14243</v>
      </c>
    </row>
    <row r="1517" spans="1:7" ht="17.25" customHeight="1">
      <c r="A1517" s="200"/>
      <c r="B1517" s="2" t="s">
        <v>762</v>
      </c>
      <c r="C1517" s="14"/>
      <c r="D1517" s="14"/>
      <c r="E1517" s="15"/>
      <c r="F1517" s="15"/>
      <c r="G1517" s="8">
        <v>9858</v>
      </c>
    </row>
    <row r="1518" spans="1:7" ht="17.25" customHeight="1">
      <c r="A1518" s="99"/>
      <c r="B1518" s="3" t="s">
        <v>291</v>
      </c>
      <c r="C1518" s="12"/>
      <c r="D1518" s="12"/>
      <c r="E1518" s="13"/>
      <c r="F1518" s="13"/>
      <c r="G1518" s="120">
        <f>(G1517/G1516)*100</f>
        <v>69.2129467106649</v>
      </c>
    </row>
    <row r="1519" spans="1:7" ht="51.75" customHeight="1">
      <c r="A1519" s="200" t="s">
        <v>241</v>
      </c>
      <c r="B1519" s="71" t="s">
        <v>435</v>
      </c>
      <c r="C1519" s="21" t="s">
        <v>31</v>
      </c>
      <c r="D1519" s="21" t="s">
        <v>218</v>
      </c>
      <c r="E1519" s="22" t="s">
        <v>256</v>
      </c>
      <c r="F1519" s="22"/>
      <c r="G1519" s="104">
        <f>SUM(G1523)</f>
        <v>107</v>
      </c>
    </row>
    <row r="1520" spans="1:7" ht="17.25" customHeight="1">
      <c r="A1520" s="200"/>
      <c r="B1520" s="71" t="s">
        <v>762</v>
      </c>
      <c r="C1520" s="21"/>
      <c r="D1520" s="21"/>
      <c r="E1520" s="22"/>
      <c r="F1520" s="22"/>
      <c r="G1520" s="107">
        <f>SUM(G1524)</f>
        <v>106</v>
      </c>
    </row>
    <row r="1521" spans="1:7" ht="17.25" customHeight="1">
      <c r="A1521" s="200"/>
      <c r="B1521" s="71" t="s">
        <v>291</v>
      </c>
      <c r="C1521" s="21"/>
      <c r="D1521" s="21"/>
      <c r="E1521" s="22"/>
      <c r="F1521" s="22"/>
      <c r="G1521" s="103">
        <f>(G1520/G1519)*100</f>
        <v>99.06542056074767</v>
      </c>
    </row>
    <row r="1522" spans="1:7" ht="17.25" customHeight="1">
      <c r="A1522" s="200"/>
      <c r="B1522" s="51" t="s">
        <v>6</v>
      </c>
      <c r="C1522" s="12"/>
      <c r="D1522" s="12"/>
      <c r="E1522" s="13"/>
      <c r="F1522" s="13"/>
      <c r="G1522" s="7"/>
    </row>
    <row r="1523" spans="1:7" ht="49.5" customHeight="1">
      <c r="A1523" s="201" t="s">
        <v>279</v>
      </c>
      <c r="B1523" s="54" t="s">
        <v>743</v>
      </c>
      <c r="C1523" s="34" t="s">
        <v>31</v>
      </c>
      <c r="D1523" s="34" t="s">
        <v>218</v>
      </c>
      <c r="E1523" s="30" t="s">
        <v>259</v>
      </c>
      <c r="F1523" s="30"/>
      <c r="G1523" s="104">
        <f>SUM(G1526,G1529)</f>
        <v>107</v>
      </c>
    </row>
    <row r="1524" spans="1:7" ht="17.25" customHeight="1">
      <c r="A1524" s="202"/>
      <c r="B1524" s="24" t="s">
        <v>762</v>
      </c>
      <c r="C1524" s="14"/>
      <c r="D1524" s="14"/>
      <c r="E1524" s="15"/>
      <c r="F1524" s="15"/>
      <c r="G1524" s="107">
        <f>SUM(G1527,G1530)</f>
        <v>106</v>
      </c>
    </row>
    <row r="1525" spans="1:7" ht="17.25" customHeight="1">
      <c r="A1525" s="202"/>
      <c r="B1525" s="52" t="s">
        <v>291</v>
      </c>
      <c r="C1525" s="19"/>
      <c r="D1525" s="19"/>
      <c r="E1525" s="18"/>
      <c r="F1525" s="18"/>
      <c r="G1525" s="132">
        <f>(G1524/G1523)*100</f>
        <v>99.06542056074767</v>
      </c>
    </row>
    <row r="1526" spans="1:7" ht="17.25" customHeight="1">
      <c r="A1526" s="200"/>
      <c r="B1526" s="24" t="s">
        <v>436</v>
      </c>
      <c r="C1526" s="14" t="s">
        <v>31</v>
      </c>
      <c r="D1526" s="14" t="s">
        <v>611</v>
      </c>
      <c r="E1526" s="15" t="s">
        <v>259</v>
      </c>
      <c r="F1526" s="15">
        <v>622</v>
      </c>
      <c r="G1526" s="8">
        <v>40</v>
      </c>
    </row>
    <row r="1527" spans="1:7" ht="17.25" customHeight="1">
      <c r="A1527" s="200"/>
      <c r="B1527" s="2" t="s">
        <v>762</v>
      </c>
      <c r="C1527" s="14"/>
      <c r="D1527" s="14"/>
      <c r="E1527" s="15"/>
      <c r="F1527" s="15"/>
      <c r="G1527" s="8">
        <v>40</v>
      </c>
    </row>
    <row r="1528" spans="1:7" ht="17.25" customHeight="1">
      <c r="A1528" s="200"/>
      <c r="B1528" s="2" t="s">
        <v>291</v>
      </c>
      <c r="C1528" s="14"/>
      <c r="D1528" s="14"/>
      <c r="E1528" s="15"/>
      <c r="F1528" s="15"/>
      <c r="G1528" s="96">
        <f>(G1527/G1526)*100</f>
        <v>100</v>
      </c>
    </row>
    <row r="1529" spans="1:7" ht="17.25" customHeight="1">
      <c r="A1529" s="226"/>
      <c r="B1529" s="37" t="s">
        <v>436</v>
      </c>
      <c r="C1529" s="38" t="s">
        <v>31</v>
      </c>
      <c r="D1529" s="38" t="s">
        <v>607</v>
      </c>
      <c r="E1529" s="39" t="s">
        <v>259</v>
      </c>
      <c r="F1529" s="39">
        <v>622</v>
      </c>
      <c r="G1529" s="9">
        <v>67</v>
      </c>
    </row>
    <row r="1530" spans="1:7" ht="17.25" customHeight="1">
      <c r="A1530" s="226"/>
      <c r="B1530" s="2" t="s">
        <v>762</v>
      </c>
      <c r="C1530" s="14"/>
      <c r="D1530" s="14"/>
      <c r="E1530" s="15"/>
      <c r="F1530" s="15"/>
      <c r="G1530" s="8">
        <v>66</v>
      </c>
    </row>
    <row r="1531" spans="1:7" ht="17.25" customHeight="1">
      <c r="A1531" s="226"/>
      <c r="B1531" s="2" t="s">
        <v>291</v>
      </c>
      <c r="C1531" s="14"/>
      <c r="D1531" s="14"/>
      <c r="E1531" s="15"/>
      <c r="F1531" s="15"/>
      <c r="G1531" s="96">
        <f>(G1530/G1529)*100</f>
        <v>98.50746268656717</v>
      </c>
    </row>
    <row r="1532" spans="1:7" ht="99" customHeight="1">
      <c r="A1532" s="199" t="s">
        <v>606</v>
      </c>
      <c r="B1532" s="43" t="s">
        <v>524</v>
      </c>
      <c r="C1532" s="42" t="s">
        <v>31</v>
      </c>
      <c r="D1532" s="42" t="s">
        <v>607</v>
      </c>
      <c r="E1532" s="16" t="s">
        <v>521</v>
      </c>
      <c r="F1532" s="16"/>
      <c r="G1532" s="104">
        <f>SUM(G1535)</f>
        <v>50</v>
      </c>
    </row>
    <row r="1533" spans="1:7" ht="17.25" customHeight="1">
      <c r="A1533" s="200"/>
      <c r="B1533" s="32" t="s">
        <v>762</v>
      </c>
      <c r="C1533" s="21"/>
      <c r="D1533" s="21"/>
      <c r="E1533" s="22"/>
      <c r="F1533" s="22"/>
      <c r="G1533" s="107">
        <f>SUM(G1536)</f>
        <v>0</v>
      </c>
    </row>
    <row r="1534" spans="1:7" ht="17.25" customHeight="1">
      <c r="A1534" s="200"/>
      <c r="B1534" s="32" t="s">
        <v>291</v>
      </c>
      <c r="C1534" s="21"/>
      <c r="D1534" s="21"/>
      <c r="E1534" s="22"/>
      <c r="F1534" s="22"/>
      <c r="G1534" s="103">
        <f>(G1533/G1532)*100</f>
        <v>0</v>
      </c>
    </row>
    <row r="1535" spans="1:7" ht="58.5" customHeight="1">
      <c r="A1535" s="200"/>
      <c r="B1535" s="54" t="s">
        <v>609</v>
      </c>
      <c r="C1535" s="34" t="s">
        <v>31</v>
      </c>
      <c r="D1535" s="34" t="s">
        <v>607</v>
      </c>
      <c r="E1535" s="30" t="s">
        <v>521</v>
      </c>
      <c r="F1535" s="30"/>
      <c r="G1535" s="110">
        <f>SUM(G1538)</f>
        <v>50</v>
      </c>
    </row>
    <row r="1536" spans="1:7" ht="17.25" customHeight="1">
      <c r="A1536" s="200"/>
      <c r="B1536" s="24" t="s">
        <v>762</v>
      </c>
      <c r="C1536" s="14"/>
      <c r="D1536" s="14"/>
      <c r="E1536" s="15"/>
      <c r="F1536" s="15"/>
      <c r="G1536" s="111">
        <f>SUM(G1539)</f>
        <v>0</v>
      </c>
    </row>
    <row r="1537" spans="1:7" ht="17.25" customHeight="1">
      <c r="A1537" s="200"/>
      <c r="B1537" s="52" t="s">
        <v>291</v>
      </c>
      <c r="C1537" s="19"/>
      <c r="D1537" s="19"/>
      <c r="E1537" s="18"/>
      <c r="F1537" s="18"/>
      <c r="G1537" s="120">
        <f>(G1536/G1535)*100</f>
        <v>0</v>
      </c>
    </row>
    <row r="1538" spans="1:7" ht="17.25" customHeight="1">
      <c r="A1538" s="200"/>
      <c r="B1538" s="2" t="s">
        <v>608</v>
      </c>
      <c r="C1538" s="14" t="s">
        <v>31</v>
      </c>
      <c r="D1538" s="14" t="s">
        <v>607</v>
      </c>
      <c r="E1538" s="15" t="s">
        <v>521</v>
      </c>
      <c r="F1538" s="15">
        <v>622</v>
      </c>
      <c r="G1538" s="8">
        <v>50</v>
      </c>
    </row>
    <row r="1539" spans="1:7" ht="17.25" customHeight="1">
      <c r="A1539" s="200"/>
      <c r="B1539" s="2" t="s">
        <v>762</v>
      </c>
      <c r="C1539" s="14"/>
      <c r="D1539" s="14"/>
      <c r="E1539" s="15"/>
      <c r="F1539" s="15"/>
      <c r="G1539" s="8">
        <v>0</v>
      </c>
    </row>
    <row r="1540" spans="1:7" ht="17.25" customHeight="1">
      <c r="A1540" s="200"/>
      <c r="B1540" s="2" t="s">
        <v>291</v>
      </c>
      <c r="C1540" s="14"/>
      <c r="D1540" s="14"/>
      <c r="E1540" s="15"/>
      <c r="F1540" s="15"/>
      <c r="G1540" s="96">
        <f>(G1539/G1538)*100</f>
        <v>0</v>
      </c>
    </row>
    <row r="1541" spans="1:7" ht="161.25" customHeight="1">
      <c r="A1541" s="199" t="s">
        <v>610</v>
      </c>
      <c r="B1541" s="43" t="s">
        <v>702</v>
      </c>
      <c r="C1541" s="42" t="s">
        <v>31</v>
      </c>
      <c r="D1541" s="42" t="s">
        <v>218</v>
      </c>
      <c r="E1541" s="16" t="s">
        <v>478</v>
      </c>
      <c r="F1541" s="16"/>
      <c r="G1541" s="104">
        <f>SUM(G1544,G1547)</f>
        <v>678</v>
      </c>
    </row>
    <row r="1542" spans="1:7" ht="17.25" customHeight="1">
      <c r="A1542" s="200"/>
      <c r="B1542" s="32" t="s">
        <v>762</v>
      </c>
      <c r="C1542" s="21"/>
      <c r="D1542" s="21"/>
      <c r="E1542" s="22"/>
      <c r="F1542" s="22"/>
      <c r="G1542" s="107">
        <f>SUM(G1545,G1548)</f>
        <v>241</v>
      </c>
    </row>
    <row r="1543" spans="1:7" ht="17.25" customHeight="1">
      <c r="A1543" s="200"/>
      <c r="B1543" s="32" t="s">
        <v>291</v>
      </c>
      <c r="C1543" s="21"/>
      <c r="D1543" s="21"/>
      <c r="E1543" s="22"/>
      <c r="F1543" s="22"/>
      <c r="G1543" s="103">
        <f>(G1542/G1541)*100</f>
        <v>35.54572271386431</v>
      </c>
    </row>
    <row r="1544" spans="1:7" ht="61.5" customHeight="1">
      <c r="A1544" s="200"/>
      <c r="B1544" s="193" t="s">
        <v>617</v>
      </c>
      <c r="C1544" s="38" t="s">
        <v>31</v>
      </c>
      <c r="D1544" s="38" t="s">
        <v>611</v>
      </c>
      <c r="E1544" s="39" t="s">
        <v>478</v>
      </c>
      <c r="F1544" s="39">
        <v>621</v>
      </c>
      <c r="G1544" s="119">
        <v>380</v>
      </c>
    </row>
    <row r="1545" spans="1:7" ht="17.25" customHeight="1">
      <c r="A1545" s="200"/>
      <c r="B1545" s="24" t="s">
        <v>762</v>
      </c>
      <c r="C1545" s="14"/>
      <c r="D1545" s="14"/>
      <c r="E1545" s="15"/>
      <c r="F1545" s="15"/>
      <c r="G1545" s="111">
        <v>152</v>
      </c>
    </row>
    <row r="1546" spans="1:7" ht="17.25" customHeight="1">
      <c r="A1546" s="200"/>
      <c r="B1546" s="52" t="s">
        <v>291</v>
      </c>
      <c r="C1546" s="19"/>
      <c r="D1546" s="19"/>
      <c r="E1546" s="18"/>
      <c r="F1546" s="18"/>
      <c r="G1546" s="120">
        <f>(G1545/G1544)*100</f>
        <v>40</v>
      </c>
    </row>
    <row r="1547" spans="1:7" ht="66.75" customHeight="1">
      <c r="A1547" s="200"/>
      <c r="B1547" s="2" t="s">
        <v>617</v>
      </c>
      <c r="C1547" s="14" t="s">
        <v>31</v>
      </c>
      <c r="D1547" s="14" t="s">
        <v>607</v>
      </c>
      <c r="E1547" s="15" t="s">
        <v>478</v>
      </c>
      <c r="F1547" s="15">
        <v>621</v>
      </c>
      <c r="G1547" s="8">
        <v>298</v>
      </c>
    </row>
    <row r="1548" spans="1:7" ht="17.25" customHeight="1">
      <c r="A1548" s="200"/>
      <c r="B1548" s="2" t="s">
        <v>762</v>
      </c>
      <c r="C1548" s="14"/>
      <c r="D1548" s="14"/>
      <c r="E1548" s="15"/>
      <c r="F1548" s="15"/>
      <c r="G1548" s="8">
        <v>89</v>
      </c>
    </row>
    <row r="1549" spans="1:7" ht="17.25" customHeight="1" thickBot="1">
      <c r="A1549" s="200"/>
      <c r="B1549" s="2" t="s">
        <v>291</v>
      </c>
      <c r="C1549" s="14"/>
      <c r="D1549" s="14"/>
      <c r="E1549" s="15"/>
      <c r="F1549" s="15"/>
      <c r="G1549" s="96">
        <f>(G1548/G1547)*100</f>
        <v>29.86577181208054</v>
      </c>
    </row>
    <row r="1550" spans="1:7" ht="78.75">
      <c r="A1550" s="77">
        <v>12</v>
      </c>
      <c r="B1550" s="65" t="s">
        <v>756</v>
      </c>
      <c r="C1550" s="45" t="s">
        <v>31</v>
      </c>
      <c r="D1550" s="45">
        <v>1301</v>
      </c>
      <c r="E1550" s="46" t="s">
        <v>150</v>
      </c>
      <c r="F1550" s="46"/>
      <c r="G1550" s="149">
        <f>SUM(G1553)</f>
        <v>14045</v>
      </c>
    </row>
    <row r="1551" spans="1:7" ht="17.25" customHeight="1">
      <c r="A1551" s="200"/>
      <c r="B1551" s="32" t="s">
        <v>762</v>
      </c>
      <c r="C1551" s="21"/>
      <c r="D1551" s="21"/>
      <c r="E1551" s="22"/>
      <c r="F1551" s="22"/>
      <c r="G1551" s="107">
        <f>SUM(G1554)</f>
        <v>7462</v>
      </c>
    </row>
    <row r="1552" spans="1:7" ht="17.25" customHeight="1">
      <c r="A1552" s="200"/>
      <c r="B1552" s="32" t="s">
        <v>291</v>
      </c>
      <c r="C1552" s="21"/>
      <c r="D1552" s="21"/>
      <c r="E1552" s="22"/>
      <c r="F1552" s="22"/>
      <c r="G1552" s="132">
        <f>(G1551/G1550)*100</f>
        <v>53.12922748309007</v>
      </c>
    </row>
    <row r="1553" spans="1:7" ht="17.25" customHeight="1">
      <c r="A1553" s="200"/>
      <c r="B1553" s="37" t="s">
        <v>437</v>
      </c>
      <c r="C1553" s="38" t="s">
        <v>31</v>
      </c>
      <c r="D1553" s="38">
        <v>1301</v>
      </c>
      <c r="E1553" s="39" t="s">
        <v>150</v>
      </c>
      <c r="F1553" s="39">
        <v>730</v>
      </c>
      <c r="G1553" s="9">
        <v>14045</v>
      </c>
    </row>
    <row r="1554" spans="1:7" ht="17.25" customHeight="1">
      <c r="A1554" s="200"/>
      <c r="B1554" s="144" t="s">
        <v>762</v>
      </c>
      <c r="C1554" s="14"/>
      <c r="D1554" s="14"/>
      <c r="E1554" s="15"/>
      <c r="F1554" s="15"/>
      <c r="G1554" s="111">
        <v>7462</v>
      </c>
    </row>
    <row r="1555" spans="1:7" ht="17.25" customHeight="1" thickBot="1">
      <c r="A1555" s="76"/>
      <c r="B1555" s="145" t="s">
        <v>291</v>
      </c>
      <c r="C1555" s="56"/>
      <c r="D1555" s="56"/>
      <c r="E1555" s="57"/>
      <c r="F1555" s="57"/>
      <c r="G1555" s="120">
        <f>(G1554/G1553)*100</f>
        <v>53.12922748309007</v>
      </c>
    </row>
    <row r="1556" spans="1:7" ht="19.5" customHeight="1">
      <c r="A1556" s="146"/>
      <c r="B1556" s="147" t="s">
        <v>151</v>
      </c>
      <c r="C1556" s="148"/>
      <c r="D1556" s="146"/>
      <c r="E1556" s="146"/>
      <c r="F1556" s="146"/>
      <c r="G1556" s="149">
        <f>SUM(G11,G166,G181,G252,G367,G503,G521,G1193,G1293,G1377,G1492,G1550)</f>
        <v>1096493</v>
      </c>
    </row>
    <row r="1557" spans="1:7" ht="19.5" customHeight="1">
      <c r="A1557" s="178"/>
      <c r="B1557" s="179" t="s">
        <v>763</v>
      </c>
      <c r="C1557" s="180"/>
      <c r="D1557" s="180"/>
      <c r="E1557" s="180"/>
      <c r="F1557" s="180"/>
      <c r="G1557" s="107">
        <f>SUM(G12,G167,G182,G253,G368,G504,G522,G1194,G1294,G1378,G1493,G1551)</f>
        <v>752687</v>
      </c>
    </row>
    <row r="1558" spans="1:7" ht="19.5" customHeight="1">
      <c r="A1558" s="181"/>
      <c r="B1558" s="182" t="s">
        <v>438</v>
      </c>
      <c r="C1558" s="183"/>
      <c r="D1558" s="183"/>
      <c r="E1558" s="183"/>
      <c r="F1558" s="183"/>
      <c r="G1558" s="109">
        <f>(G1557/G1556)*100</f>
        <v>68.64494346977136</v>
      </c>
    </row>
  </sheetData>
  <sheetProtection/>
  <mergeCells count="20">
    <mergeCell ref="A680:A701"/>
    <mergeCell ref="A1248:A1251"/>
    <mergeCell ref="A1096:A1099"/>
    <mergeCell ref="A845:A851"/>
    <mergeCell ref="A702:A705"/>
    <mergeCell ref="A1139:A1148"/>
    <mergeCell ref="A899:A902"/>
    <mergeCell ref="E8:E9"/>
    <mergeCell ref="F8:F9"/>
    <mergeCell ref="C8:C9"/>
    <mergeCell ref="A1:G1"/>
    <mergeCell ref="A2:G2"/>
    <mergeCell ref="A3:G3"/>
    <mergeCell ref="A6:G6"/>
    <mergeCell ref="A4:G4"/>
    <mergeCell ref="G8:G9"/>
    <mergeCell ref="A5:G5"/>
    <mergeCell ref="A8:A9"/>
    <mergeCell ref="B8:B9"/>
    <mergeCell ref="D8:D9"/>
  </mergeCells>
  <printOptions/>
  <pageMargins left="0.3937007874015748" right="0.1968503937007874" top="0.1968503937007874" bottom="0.5905511811023623" header="0.5118110236220472" footer="0.31496062992125984"/>
  <pageSetup horizontalDpi="600" verticalDpi="600" orientation="portrait" paperSize="9" scale="75" r:id="rId2"/>
  <headerFooter>
    <oddFooter>&amp;C&amp;F&amp;RСтраница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VlasovetsTE</dc:creator>
  <cp:keywords/>
  <dc:description/>
  <cp:lastModifiedBy>kojine</cp:lastModifiedBy>
  <cp:lastPrinted>2014-10-24T08:39:09Z</cp:lastPrinted>
  <dcterms:created xsi:type="dcterms:W3CDTF">2013-07-31T07:03:58Z</dcterms:created>
  <dcterms:modified xsi:type="dcterms:W3CDTF">2014-10-29T08:45:18Z</dcterms:modified>
  <cp:category/>
  <cp:version/>
  <cp:contentType/>
  <cp:contentStatus/>
</cp:coreProperties>
</file>