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<sst xmlns="http://schemas.openxmlformats.org/spreadsheetml/2006/main" count="166" uniqueCount="158">
  <si>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</si>
  <si>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</si>
  <si>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</si>
  <si>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</si>
  <si>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</si>
  <si>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</si>
  <si>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</si>
  <si>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</si>
  <si>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</si>
  <si>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</si>
  <si>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</si>
  <si>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</si>
  <si>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</si>
  <si>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</si>
  <si>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</si>
  <si>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</si>
  <si>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</si>
  <si>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</si>
  <si>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</si>
  <si>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</si>
  <si>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</si>
  <si>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</si>
  <si>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</si>
  <si>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</si>
  <si>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</si>
  <si>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</si>
  <si>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</si>
  <si>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</si>
  <si>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</si>
  <si>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</si>
  <si>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</si>
  <si>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</si>
  <si>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</si>
  <si>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</si>
  <si>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</si>
  <si>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</si>
  <si>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</si>
  <si>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</si>
  <si>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</si>
  <si>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</si>
  <si>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</si>
  <si>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</si>
  <si>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</si>
  <si>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</si>
  <si>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</si>
  <si>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 xml:space="preserve"> </t>
  </si>
  <si>
    <t>001 1 13 03000 00 0000 130</t>
  </si>
  <si>
    <t>Прочие доходы от оказания платных услуг и компенсации затрат государства</t>
  </si>
  <si>
    <t>001 1 13 03040 04 0000 130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</si>
  <si>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</si>
  <si>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</si>
  <si>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</si>
  <si>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</si>
  <si>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</si>
  <si>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</si>
  <si>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</si>
  <si>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</si>
  <si>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</si>
  <si>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</si>
  <si>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</si>
  <si>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</si>
  <si>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</si>
  <si>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</si>
  <si>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</si>
  <si>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</si>
  <si>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</si>
  <si>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</si>
  <si>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</si>
  <si>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</si>
  <si>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</si>
  <si>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000 202 02000 00 0000 151</t>
  </si>
  <si>
    <t>Субсидии бюджетам субъектов РФ и муниципальных образований</t>
  </si>
  <si>
    <t>001 2 02 02999 04 0003 151</t>
  </si>
  <si>
    <t>~ прочие субсидии бюджетам городских округов на установку охранно-пожарной сигнализации в муниципальных учреждениях социально-культурной сферы</t>
  </si>
  <si>
    <t>000 2 02 03000 00 0000 151</t>
  </si>
  <si>
    <t>Субвенции бюджетам субъектов РФ и муниципальных образований</t>
  </si>
  <si>
    <t>~ на обеспечение переданных муниципальным образованиям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</si>
  <si>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предоствление гражданам субсидий на оплату жилого помещения и коммунальных услуг всего,</t>
  </si>
  <si>
    <t>~на выплаты гражданам субсидий на оплату жилого помещения и коммунальных услуг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</si>
  <si>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</si>
  <si>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</si>
  <si>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000 2 02 04000 00 0000 151</t>
  </si>
  <si>
    <t>Иные межбюджетные трансферты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</si>
  <si>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</si>
  <si>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</si>
  <si>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</si>
  <si>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</si>
  <si>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</si>
  <si>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</si>
  <si>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</si>
  <si>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</si>
  <si>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</si>
  <si>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001 2 02 02999 04 0004 151</t>
  </si>
  <si>
    <t>~ прочие субсидии бюджетам городских округов на органиизацию и осуществление мероприятий по работе с детьми и молодежью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</si>
  <si>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</si>
  <si>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</si>
  <si>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001 2 02 02999 04 0005 151</t>
  </si>
  <si>
    <t>~прочие субсидии бюджетам городских округов на реализацию мероприятий муниципальных программ развития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предпринимательства.</t>
  </si>
  <si>
    <t>001 2 02 02999 04 0006 151</t>
  </si>
  <si>
    <t>~прочие субсидии бюджетам городских округов на реализацию мероприятий муниципальных программ развития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средств, перечисляемых из федерального бюджета.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</si>
  <si>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</si>
  <si>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</si>
  <si>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</si>
  <si>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</si>
  <si>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</si>
  <si>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001 2 02 03024 04 0004 151</t>
  </si>
  <si>
    <t>001 2 02 04019 04 0000 151</t>
  </si>
  <si>
    <t>~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</si>
  <si>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Поступления доходов в бюджет г.Протвино по состоянию на 01.02.2013г.</t>
  </si>
  <si>
    <t xml:space="preserve"> План 
на 2013 год
</t>
  </si>
  <si>
    <t>Факт на 01.02.2013</t>
  </si>
  <si>
    <t>182 1 01 01000 00 0000 110</t>
  </si>
  <si>
    <t>Налог на прибыль организаций</t>
  </si>
  <si>
    <t>182 1 05 01000 00 0000 110</t>
  </si>
  <si>
    <t>Налог, взимаемый в связи с применением упрощенной системы налогообложения</t>
  </si>
  <si>
    <t>182 1 06 02000 02 0000 110</t>
  </si>
  <si>
    <t>Налог на имущество организаций</t>
  </si>
  <si>
    <t>~ прочие субсидии, предоставляемые из бюджета Московской области бюджетам муниципальных образований Московской области на капитальные вложения в объекты дошкольного образования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</si>
  <si>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 на 2013 год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</si>
  <si>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</si>
  <si>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~ 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педработникам для обеспечения книгоиздательской продукцией и периодическими изданиями на 2013 год</t>
  </si>
  <si>
    <t>~ на организацию оказания медицинской помощи на территории муниципального образования на 2013 год</t>
  </si>
  <si>
    <t>~ на частичную компенсацию стоимости питания отдельным категориям обучающихся в муниципальных 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МО  № 24/2005-03 "О частичной компенсации стоимости питания отдельным категориям обучающихся в образовательных учреждениях " на 2013 год</t>
  </si>
  <si>
    <t>001 2 02 03029 04 0003 151</t>
  </si>
  <si>
    <t>001 2 02 03029 04 0002 151</t>
  </si>
  <si>
    <t>001 2 02 03029 04 0001 151</t>
  </si>
  <si>
    <t>~ на выплату компенсации части 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</si>
  <si>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~ на оплату труда работников бухгалтерских служб,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</si>
  <si>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~ на оплату банковских и почтовых услуг по перечислению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 иных образовательных организациях в Московской области, реализующих основную общеобразовательную программу дошкольного образования</t>
  </si>
  <si>
    <t xml:space="preserve">~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 - всего, </t>
  </si>
  <si>
    <t>~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26/2006-03 "О порядке обеспечения полноценным питанием беременных женщин, кормящих матерей, а также детей в возрасте до трех лет в Московской области"  на 2013 год</t>
  </si>
  <si>
    <t>001 2 02 03999 04 0002 151</t>
  </si>
  <si>
    <t>~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</si>
  <si>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>001 2 02 03999 04 0003 151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</si>
  <si>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</si>
  <si>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</si>
  <si>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</si>
  <si>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</si>
  <si>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</si>
  <si>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</si>
  <si>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</si>
  <si>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</si>
  <si>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001 2 02 01003 04 0000 151</t>
  </si>
  <si>
    <t>001 2 02 01001 04 0000 151</t>
  </si>
  <si>
    <t>001 1 17 05040 04 0001 180</t>
  </si>
  <si>
    <t>001 1 17 01040 04 0000 180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</si>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</sst>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8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9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0" fillId="0" borderId="0" xfId="0" applyFont="1" applyAlignment="1">
      <alignment vertical="top" wrapText="1"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vertical="top" wrapText="1"/>
    </xf>
    <xf numFmtId="1" fontId="31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1" fontId="23" fillId="0" borderId="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9" fontId="14" fillId="0" borderId="10" xfId="57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8" fillId="33" borderId="11" xfId="0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9" fontId="9" fillId="33" borderId="11" xfId="57" applyFont="1" applyFill="1" applyBorder="1" applyAlignment="1" applyProtection="1">
      <alignment horizontal="right"/>
      <protection/>
    </xf>
    <xf numFmtId="1" fontId="17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9" fontId="17" fillId="0" borderId="10" xfId="57" applyFont="1" applyFill="1" applyBorder="1" applyAlignment="1" applyProtection="1">
      <alignment horizontal="right"/>
      <protection/>
    </xf>
    <xf numFmtId="1" fontId="17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9" fontId="20" fillId="0" borderId="10" xfId="57" applyFont="1" applyFill="1" applyBorder="1" applyAlignment="1" applyProtection="1">
      <alignment horizontal="right"/>
      <protection/>
    </xf>
    <xf numFmtId="9" fontId="21" fillId="0" borderId="10" xfId="57" applyFont="1" applyFill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9" fontId="9" fillId="0" borderId="10" xfId="57" applyFont="1" applyFill="1" applyBorder="1" applyAlignment="1" applyProtection="1">
      <alignment horizontal="right"/>
      <protection/>
    </xf>
    <xf numFmtId="0" fontId="8" fillId="33" borderId="11" xfId="0" applyFont="1" applyFill="1" applyBorder="1" applyAlignment="1">
      <alignment horizontal="left" vertical="top" wrapText="1"/>
    </xf>
    <xf numFmtId="1" fontId="9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9" fontId="29" fillId="0" borderId="10" xfId="57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vertical="top"/>
    </xf>
    <xf numFmtId="9" fontId="28" fillId="0" borderId="10" xfId="57" applyFont="1" applyFill="1" applyBorder="1" applyAlignment="1" applyProtection="1">
      <alignment horizontal="right"/>
      <protection/>
    </xf>
    <xf numFmtId="9" fontId="13" fillId="0" borderId="10" xfId="57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9" fontId="14" fillId="0" borderId="10" xfId="57" applyFont="1" applyFill="1" applyBorder="1" applyAlignment="1" applyProtection="1">
      <alignment horizontal="right" wrapText="1"/>
      <protection/>
    </xf>
    <xf numFmtId="0" fontId="15" fillId="0" borderId="0" xfId="0" applyFont="1" applyFill="1" applyAlignment="1">
      <alignment wrapText="1"/>
    </xf>
    <xf numFmtId="3" fontId="12" fillId="0" borderId="13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170" fontId="22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12" fillId="0" borderId="13" xfId="0" applyFont="1" applyFill="1" applyBorder="1" applyAlignment="1">
      <alignment vertical="top"/>
    </xf>
    <xf numFmtId="1" fontId="17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1" fontId="9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/>
    </xf>
    <xf numFmtId="1" fontId="75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wrapText="1"/>
    </xf>
    <xf numFmtId="1" fontId="21" fillId="0" borderId="13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1" fontId="76" fillId="0" borderId="14" xfId="0" applyNumberFormat="1" applyFont="1" applyFill="1" applyBorder="1" applyAlignment="1">
      <alignment/>
    </xf>
    <xf numFmtId="1" fontId="75" fillId="0" borderId="0" xfId="0" applyNumberFormat="1" applyFont="1" applyFill="1" applyBorder="1" applyAlignment="1">
      <alignment/>
    </xf>
    <xf numFmtId="164" fontId="77" fillId="0" borderId="0" xfId="0" applyNumberFormat="1" applyFont="1" applyBorder="1" applyAlignment="1">
      <alignment/>
    </xf>
    <xf numFmtId="1" fontId="76" fillId="0" borderId="0" xfId="0" applyNumberFormat="1" applyFont="1" applyBorder="1" applyAlignment="1">
      <alignment/>
    </xf>
    <xf numFmtId="1" fontId="78" fillId="0" borderId="0" xfId="0" applyNumberFormat="1" applyFont="1" applyBorder="1" applyAlignment="1">
      <alignment/>
    </xf>
    <xf numFmtId="1" fontId="77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77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20" fillId="0" borderId="13" xfId="0" applyNumberFormat="1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wrapText="1"/>
    </xf>
    <xf numFmtId="1" fontId="9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доходов бюджета м.о. "Городской округ Протвино" по состоянию на 01.02.2013г.</a:t>
            </a:r>
          </a:p>
        </c:rich>
      </c:tx>
      <c:layout>
        <c:manualLayout>
          <c:xMode val="factor"/>
          <c:yMode val="factor"/>
          <c:x val="-0.005"/>
          <c:y val="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53575"/>
          <c:w val="0.386"/>
          <c:h val="0.1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Налоговые и неналого-вые доходы, безвозмезд-ные поступления 
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Субсидии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Лист1!$B$107:$B$111</c:f>
              <c:strCache/>
            </c:strRef>
          </c:cat>
          <c:val>
            <c:numRef>
              <c:f>Лист1!$C$107:$C$111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собственных доходов бюджета м.о. "Городской округ Протвино"  на 01.02.2013г.</a:t>
            </a:r>
          </a:p>
        </c:rich>
      </c:tx>
      <c:layout>
        <c:manualLayout>
          <c:xMode val="factor"/>
          <c:yMode val="factor"/>
          <c:x val="0.05575"/>
          <c:y val="-0.033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6725"/>
          <c:y val="0.50875"/>
          <c:w val="0.46525"/>
          <c:h val="0.2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 на доходы физических лиц, 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 совокупный доход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имущество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7%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использ. имущества, находящегося в госуд. и мун. собствен-ности,8%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продажи материальных и немате-риальных активов,0%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Прочие,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(Лист1!$B$10,Лист1!$B$12,Лист1!$B$17,Лист1!$B$28,Лист1!$B$48,Лист1!$B$106)</c:f>
              <c:strCache/>
            </c:strRef>
          </c:cat>
          <c:val>
            <c:numRef>
              <c:f>(Лист1!$D$10,Лист1!$D$12,Лист1!$D$17,Лист1!$D$28,Лист1!$D$48,Лист1!$D$106)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106</xdr:row>
      <xdr:rowOff>171450</xdr:rowOff>
    </xdr:from>
    <xdr:to>
      <xdr:col>3</xdr:col>
      <xdr:colOff>647700</xdr:colOff>
      <xdr:row>124</xdr:row>
      <xdr:rowOff>9525</xdr:rowOff>
    </xdr:to>
    <xdr:graphicFrame>
      <xdr:nvGraphicFramePr>
        <xdr:cNvPr id="1" name="Диаграмма 1"/>
        <xdr:cNvGraphicFramePr/>
      </xdr:nvGraphicFramePr>
      <xdr:xfrm>
        <a:off x="5114925" y="24688800"/>
        <a:ext cx="4362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106</xdr:row>
      <xdr:rowOff>171450</xdr:rowOff>
    </xdr:from>
    <xdr:to>
      <xdr:col>1</xdr:col>
      <xdr:colOff>3495675</xdr:colOff>
      <xdr:row>124</xdr:row>
      <xdr:rowOff>9525</xdr:rowOff>
    </xdr:to>
    <xdr:graphicFrame>
      <xdr:nvGraphicFramePr>
        <xdr:cNvPr id="2" name="Диаграмма 2"/>
        <xdr:cNvGraphicFramePr/>
      </xdr:nvGraphicFramePr>
      <xdr:xfrm>
        <a:off x="104775" y="24688800"/>
        <a:ext cx="47815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SheetLayoutView="100" zoomScalePageLayoutView="0" workbookViewId="0" topLeftCell="A101">
      <selection activeCell="B21" sqref="B21"/>
    </sheetView>
  </sheetViews>
  <sheetFormatPr defaultColWidth="9.00390625" defaultRowHeight="12.75"/>
  <cols>
    <col min="1" max="1" width="18.25390625" style="1" customWidth="1"/>
    <col min="2" max="2" width="86.625" style="2" customWidth="1"/>
    <col min="3" max="3" width="11.00390625" style="3" customWidth="1"/>
    <col min="4" max="4" width="10.875" style="4" customWidth="1"/>
    <col min="5" max="5" width="8.75390625" style="3" customWidth="1"/>
    <col min="6" max="16384" width="9.125" style="3" customWidth="1"/>
  </cols>
  <sheetData>
    <row r="1" spans="1:5" ht="17.25" customHeight="1">
      <c r="A1" s="132" t="s">
        <v>108</v>
      </c>
      <c r="B1" s="132"/>
      <c r="C1" s="132"/>
      <c r="D1" s="132"/>
      <c r="E1" s="132"/>
    </row>
    <row r="2" spans="1:5" ht="12.75" customHeight="1">
      <c r="A2" s="5"/>
      <c r="B2" s="3"/>
      <c r="C2" s="6"/>
      <c r="D2" s="6"/>
      <c r="E2" s="6" t="s">
        <v>0</v>
      </c>
    </row>
    <row r="3" spans="1:5" ht="24" customHeight="1">
      <c r="A3" s="133" t="s">
        <v>1</v>
      </c>
      <c r="B3" s="134" t="s">
        <v>2</v>
      </c>
      <c r="C3" s="133" t="s">
        <v>109</v>
      </c>
      <c r="D3" s="134" t="s">
        <v>110</v>
      </c>
      <c r="E3" s="133" t="s">
        <v>100</v>
      </c>
    </row>
    <row r="4" spans="1:5" ht="43.5" customHeight="1">
      <c r="A4" s="133"/>
      <c r="B4" s="134"/>
      <c r="C4" s="133"/>
      <c r="D4" s="134"/>
      <c r="E4" s="133"/>
    </row>
    <row r="5" spans="1:5" ht="12" customHeight="1">
      <c r="A5" s="30">
        <v>1</v>
      </c>
      <c r="B5" s="94">
        <v>2</v>
      </c>
      <c r="C5" s="31">
        <v>3</v>
      </c>
      <c r="D5" s="96">
        <v>4</v>
      </c>
      <c r="E5" s="31">
        <v>5</v>
      </c>
    </row>
    <row r="6" spans="1:5" s="7" customFormat="1" ht="18.75">
      <c r="A6" s="33" t="s">
        <v>3</v>
      </c>
      <c r="B6" s="95" t="s">
        <v>4</v>
      </c>
      <c r="C6" s="34">
        <f>SUM(C8,C12,C17,C22,C26,C28,C41,C44,C48,C53,C55,C59)</f>
        <v>506343</v>
      </c>
      <c r="D6" s="97">
        <f>SUM(D8,D12,D17,D22,D26,D28,D41,D44,D48,D53,D55,D59)</f>
        <v>28000</v>
      </c>
      <c r="E6" s="35">
        <f>D6/C6</f>
        <v>0.05529848343909168</v>
      </c>
    </row>
    <row r="7" spans="1:5" ht="11.25" customHeight="1">
      <c r="A7" s="52"/>
      <c r="B7" s="32"/>
      <c r="C7" s="87"/>
      <c r="D7" s="109"/>
      <c r="E7" s="42"/>
    </row>
    <row r="8" spans="1:5" s="8" customFormat="1" ht="15.75">
      <c r="A8" s="53" t="s">
        <v>5</v>
      </c>
      <c r="B8" s="16" t="s">
        <v>6</v>
      </c>
      <c r="C8" s="28">
        <f>SUM(C9:C10)</f>
        <v>347691</v>
      </c>
      <c r="D8" s="38">
        <f>SUM(D9:D10)</f>
        <v>15474</v>
      </c>
      <c r="E8" s="29">
        <f>D8/C8</f>
        <v>0.04450503464282941</v>
      </c>
    </row>
    <row r="9" spans="1:5" s="8" customFormat="1" ht="15.75">
      <c r="A9" s="53" t="s">
        <v>111</v>
      </c>
      <c r="B9" s="17" t="s">
        <v>112</v>
      </c>
      <c r="C9" s="36">
        <v>7116</v>
      </c>
      <c r="D9" s="119">
        <v>558</v>
      </c>
      <c r="E9" s="29">
        <f>D9/C9</f>
        <v>0.07841483979763912</v>
      </c>
    </row>
    <row r="10" spans="1:5" s="8" customFormat="1" ht="15.75">
      <c r="A10" s="53" t="s">
        <v>7</v>
      </c>
      <c r="B10" s="17" t="s">
        <v>8</v>
      </c>
      <c r="C10" s="36">
        <v>340575</v>
      </c>
      <c r="D10" s="119">
        <v>14916</v>
      </c>
      <c r="E10" s="43">
        <f>D10/C10</f>
        <v>0.04379652059017838</v>
      </c>
    </row>
    <row r="11" spans="1:5" s="8" customFormat="1" ht="9.75" customHeight="1">
      <c r="A11" s="53"/>
      <c r="B11" s="17"/>
      <c r="C11" s="36"/>
      <c r="D11" s="111"/>
      <c r="E11" s="44"/>
    </row>
    <row r="12" spans="1:5" s="8" customFormat="1" ht="15.75">
      <c r="A12" s="53" t="s">
        <v>9</v>
      </c>
      <c r="B12" s="16" t="s">
        <v>10</v>
      </c>
      <c r="C12" s="28">
        <f>SUM(C13:C15)</f>
        <v>66887</v>
      </c>
      <c r="D12" s="28">
        <f>SUM(D13:D15)</f>
        <v>8275</v>
      </c>
      <c r="E12" s="29">
        <f>D12/C12</f>
        <v>0.12371611822925233</v>
      </c>
    </row>
    <row r="13" spans="1:5" s="8" customFormat="1" ht="15.75">
      <c r="A13" s="53" t="s">
        <v>113</v>
      </c>
      <c r="B13" s="17" t="s">
        <v>114</v>
      </c>
      <c r="C13" s="36">
        <v>38028</v>
      </c>
      <c r="D13" s="119">
        <v>2585</v>
      </c>
      <c r="E13" s="29">
        <f>D13/C13</f>
        <v>0.06797622804249501</v>
      </c>
    </row>
    <row r="14" spans="1:5" s="8" customFormat="1" ht="16.5" customHeight="1">
      <c r="A14" s="53" t="s">
        <v>11</v>
      </c>
      <c r="B14" s="17" t="s">
        <v>12</v>
      </c>
      <c r="C14" s="36">
        <v>28859</v>
      </c>
      <c r="D14" s="119">
        <v>5451</v>
      </c>
      <c r="E14" s="43">
        <f>D14/C14</f>
        <v>0.18888388371045428</v>
      </c>
    </row>
    <row r="15" spans="1:5" s="8" customFormat="1" ht="16.5" customHeight="1">
      <c r="A15" s="53" t="s">
        <v>156</v>
      </c>
      <c r="B15" s="17" t="s">
        <v>157</v>
      </c>
      <c r="C15" s="36">
        <v>0</v>
      </c>
      <c r="D15" s="119">
        <v>239</v>
      </c>
      <c r="E15" s="43"/>
    </row>
    <row r="16" spans="1:5" ht="11.25" customHeight="1">
      <c r="A16" s="52"/>
      <c r="B16" s="18"/>
      <c r="C16" s="37"/>
      <c r="D16" s="111"/>
      <c r="E16" s="45"/>
    </row>
    <row r="17" spans="1:5" ht="15.75">
      <c r="A17" s="52" t="s">
        <v>13</v>
      </c>
      <c r="B17" s="19" t="s">
        <v>14</v>
      </c>
      <c r="C17" s="38">
        <f>SUM(C18:C20)</f>
        <v>28859</v>
      </c>
      <c r="D17" s="38">
        <f>SUM(D18:D20)</f>
        <v>1876</v>
      </c>
      <c r="E17" s="46">
        <f>D17/C17</f>
        <v>0.06500571745382723</v>
      </c>
    </row>
    <row r="18" spans="1:5" ht="15.75">
      <c r="A18" s="52" t="s">
        <v>15</v>
      </c>
      <c r="B18" s="20" t="s">
        <v>16</v>
      </c>
      <c r="C18" s="39">
        <v>3447</v>
      </c>
      <c r="D18" s="119">
        <v>210</v>
      </c>
      <c r="E18" s="47">
        <f>D18/C18</f>
        <v>0.060922541340295906</v>
      </c>
    </row>
    <row r="19" spans="1:5" ht="15.75">
      <c r="A19" s="52" t="s">
        <v>115</v>
      </c>
      <c r="B19" s="20" t="s">
        <v>116</v>
      </c>
      <c r="C19" s="39">
        <v>4690</v>
      </c>
      <c r="D19" s="119">
        <v>78</v>
      </c>
      <c r="E19" s="47">
        <f>D19/C19</f>
        <v>0.016631130063965886</v>
      </c>
    </row>
    <row r="20" spans="1:5" ht="15.75">
      <c r="A20" s="52" t="s">
        <v>17</v>
      </c>
      <c r="B20" s="20" t="s">
        <v>18</v>
      </c>
      <c r="C20" s="39">
        <v>20722</v>
      </c>
      <c r="D20" s="119">
        <v>1588</v>
      </c>
      <c r="E20" s="47">
        <f>D20/C20</f>
        <v>0.07663352958208668</v>
      </c>
    </row>
    <row r="21" spans="1:5" ht="7.5" customHeight="1">
      <c r="A21" s="52"/>
      <c r="B21" s="20"/>
      <c r="C21" s="40"/>
      <c r="D21" s="112"/>
      <c r="E21" s="48"/>
    </row>
    <row r="22" spans="1:5" ht="15.75">
      <c r="A22" s="52" t="s">
        <v>19</v>
      </c>
      <c r="B22" s="19" t="s">
        <v>20</v>
      </c>
      <c r="C22" s="38">
        <f>SUM(C23:C24)</f>
        <v>1466</v>
      </c>
      <c r="D22" s="120">
        <f>SUM(D23:D24)</f>
        <v>154</v>
      </c>
      <c r="E22" s="46">
        <f>D22/C22</f>
        <v>0.10504774897680765</v>
      </c>
    </row>
    <row r="23" spans="1:5" ht="25.5">
      <c r="A23" s="52" t="s">
        <v>21</v>
      </c>
      <c r="B23" s="21" t="s">
        <v>22</v>
      </c>
      <c r="C23" s="39">
        <v>1226</v>
      </c>
      <c r="D23" s="119">
        <v>145</v>
      </c>
      <c r="E23" s="47">
        <f>D23/C23</f>
        <v>0.11827079934747145</v>
      </c>
    </row>
    <row r="24" spans="1:5" ht="15.75">
      <c r="A24" s="52" t="s">
        <v>23</v>
      </c>
      <c r="B24" s="21" t="s">
        <v>24</v>
      </c>
      <c r="C24" s="39">
        <v>240</v>
      </c>
      <c r="D24" s="119">
        <v>9</v>
      </c>
      <c r="E24" s="47">
        <f>D24/C24</f>
        <v>0.0375</v>
      </c>
    </row>
    <row r="25" spans="1:5" ht="7.5" customHeight="1">
      <c r="A25" s="52"/>
      <c r="B25" s="21"/>
      <c r="C25" s="41"/>
      <c r="D25" s="113"/>
      <c r="E25" s="49"/>
    </row>
    <row r="26" spans="1:5" ht="25.5" hidden="1">
      <c r="A26" s="52" t="s">
        <v>102</v>
      </c>
      <c r="B26" s="20" t="s">
        <v>25</v>
      </c>
      <c r="C26" s="38">
        <v>0</v>
      </c>
      <c r="D26" s="120">
        <v>0</v>
      </c>
      <c r="E26" s="47"/>
    </row>
    <row r="27" spans="1:5" ht="0.75" customHeight="1">
      <c r="A27" s="52"/>
      <c r="B27" s="20"/>
      <c r="C27" s="41"/>
      <c r="D27" s="113"/>
      <c r="E27" s="49"/>
    </row>
    <row r="28" spans="1:5" ht="27.75" customHeight="1">
      <c r="A28" s="52" t="s">
        <v>26</v>
      </c>
      <c r="B28" s="20" t="s">
        <v>27</v>
      </c>
      <c r="C28" s="38">
        <f>SUM(C30,C36,C38)</f>
        <v>46461</v>
      </c>
      <c r="D28" s="120">
        <f>SUM(D30,D36,D38)</f>
        <v>2070</v>
      </c>
      <c r="E28" s="46">
        <f>D28/C28</f>
        <v>0.04455349648091948</v>
      </c>
    </row>
    <row r="29" spans="1:5" ht="7.5" customHeight="1">
      <c r="A29" s="52"/>
      <c r="B29" s="20"/>
      <c r="C29" s="41"/>
      <c r="D29" s="121"/>
      <c r="E29" s="49"/>
    </row>
    <row r="30" spans="1:5" ht="43.5" customHeight="1">
      <c r="A30" s="52" t="s">
        <v>28</v>
      </c>
      <c r="B30" s="20" t="s">
        <v>29</v>
      </c>
      <c r="C30" s="38">
        <f>SUM(C31:C34)</f>
        <v>46271</v>
      </c>
      <c r="D30" s="120">
        <f>SUM(D31:D34)</f>
        <v>2070</v>
      </c>
      <c r="E30" s="46">
        <f>D30/C30</f>
        <v>0.044736443992997775</v>
      </c>
    </row>
    <row r="31" spans="1:5" ht="51">
      <c r="A31" s="52" t="s">
        <v>146</v>
      </c>
      <c r="B31" s="21" t="s">
        <v>147</v>
      </c>
      <c r="C31" s="39">
        <v>25856</v>
      </c>
      <c r="D31" s="119">
        <v>941</v>
      </c>
      <c r="E31" s="47">
        <f>D31/C31</f>
        <v>0.03639387376237624</v>
      </c>
    </row>
    <row r="32" spans="1:5" ht="12.75" customHeight="1" hidden="1">
      <c r="A32" s="52" t="s">
        <v>30</v>
      </c>
      <c r="B32" s="21" t="s">
        <v>31</v>
      </c>
      <c r="C32" s="39"/>
      <c r="D32" s="111">
        <v>0</v>
      </c>
      <c r="E32" s="47" t="e">
        <f>D32/C32</f>
        <v>#DIV/0!</v>
      </c>
    </row>
    <row r="33" spans="1:5" ht="38.25">
      <c r="A33" s="52" t="s">
        <v>148</v>
      </c>
      <c r="B33" s="21" t="s">
        <v>149</v>
      </c>
      <c r="C33" s="39">
        <v>415</v>
      </c>
      <c r="D33" s="119">
        <v>0</v>
      </c>
      <c r="E33" s="47">
        <f>D33/C33</f>
        <v>0</v>
      </c>
    </row>
    <row r="34" spans="1:5" ht="39.75" customHeight="1">
      <c r="A34" s="52" t="s">
        <v>32</v>
      </c>
      <c r="B34" s="21" t="s">
        <v>33</v>
      </c>
      <c r="C34" s="39">
        <v>20000</v>
      </c>
      <c r="D34" s="119">
        <v>1129</v>
      </c>
      <c r="E34" s="47">
        <f>D34/C34</f>
        <v>0.05645</v>
      </c>
    </row>
    <row r="35" spans="1:5" ht="9.75" customHeight="1">
      <c r="A35" s="52"/>
      <c r="B35" s="21"/>
      <c r="C35" s="40"/>
      <c r="D35" s="112"/>
      <c r="E35" s="48"/>
    </row>
    <row r="36" spans="1:5" ht="25.5">
      <c r="A36" s="52" t="s">
        <v>34</v>
      </c>
      <c r="B36" s="20" t="s">
        <v>35</v>
      </c>
      <c r="C36" s="38">
        <v>130</v>
      </c>
      <c r="D36" s="120">
        <v>0</v>
      </c>
      <c r="E36" s="46">
        <f>D36/C36</f>
        <v>0</v>
      </c>
    </row>
    <row r="37" spans="1:5" ht="10.5" customHeight="1">
      <c r="A37" s="52"/>
      <c r="B37" s="21"/>
      <c r="C37" s="40"/>
      <c r="D37" s="112"/>
      <c r="E37" s="48"/>
    </row>
    <row r="38" spans="1:5" ht="38.25">
      <c r="A38" s="52" t="s">
        <v>36</v>
      </c>
      <c r="B38" s="20" t="s">
        <v>37</v>
      </c>
      <c r="C38" s="38">
        <f>SUM(C39)</f>
        <v>60</v>
      </c>
      <c r="D38" s="120">
        <f>SUM(D39)</f>
        <v>0</v>
      </c>
      <c r="E38" s="46">
        <f>D38/C38</f>
        <v>0</v>
      </c>
    </row>
    <row r="39" spans="1:5" ht="38.25">
      <c r="A39" s="52" t="s">
        <v>38</v>
      </c>
      <c r="B39" s="21" t="s">
        <v>39</v>
      </c>
      <c r="C39" s="41">
        <v>60</v>
      </c>
      <c r="D39" s="121">
        <v>0</v>
      </c>
      <c r="E39" s="47">
        <f>D39/C39</f>
        <v>0</v>
      </c>
    </row>
    <row r="40" spans="1:5" ht="10.5" customHeight="1">
      <c r="A40" s="52"/>
      <c r="B40" s="21"/>
      <c r="C40" s="40"/>
      <c r="D40" s="112"/>
      <c r="E40" s="48"/>
    </row>
    <row r="41" spans="1:5" ht="15.75">
      <c r="A41" s="52" t="s">
        <v>40</v>
      </c>
      <c r="B41" s="20" t="s">
        <v>41</v>
      </c>
      <c r="C41" s="38">
        <f>SUM(C42)</f>
        <v>572</v>
      </c>
      <c r="D41" s="120">
        <f>SUM(D42)</f>
        <v>52</v>
      </c>
      <c r="E41" s="46">
        <f>D41/C41</f>
        <v>0.09090909090909091</v>
      </c>
    </row>
    <row r="42" spans="1:5" ht="15.75">
      <c r="A42" s="54" t="s">
        <v>150</v>
      </c>
      <c r="B42" s="21" t="s">
        <v>42</v>
      </c>
      <c r="C42" s="39">
        <v>572</v>
      </c>
      <c r="D42" s="119">
        <v>52</v>
      </c>
      <c r="E42" s="47">
        <f>D42/C42</f>
        <v>0.09090909090909091</v>
      </c>
    </row>
    <row r="43" spans="1:5" ht="10.5" customHeight="1">
      <c r="A43" s="54"/>
      <c r="B43" s="21"/>
      <c r="C43" s="40"/>
      <c r="D43" s="112"/>
      <c r="E43" s="48"/>
    </row>
    <row r="44" spans="1:5" ht="15.75" customHeight="1" hidden="1">
      <c r="A44" s="54" t="s">
        <v>43</v>
      </c>
      <c r="B44" s="20" t="s">
        <v>44</v>
      </c>
      <c r="C44" s="38">
        <f>SUM(C45)</f>
        <v>0</v>
      </c>
      <c r="D44" s="110"/>
      <c r="E44" s="47"/>
    </row>
    <row r="45" spans="1:5" ht="16.5" customHeight="1" hidden="1">
      <c r="A45" s="54" t="s">
        <v>46</v>
      </c>
      <c r="B45" s="20" t="s">
        <v>47</v>
      </c>
      <c r="C45" s="39">
        <f>SUM(C46)</f>
        <v>0</v>
      </c>
      <c r="D45" s="111"/>
      <c r="E45" s="47"/>
    </row>
    <row r="46" spans="1:5" ht="27.75" customHeight="1" hidden="1">
      <c r="A46" s="54" t="s">
        <v>48</v>
      </c>
      <c r="B46" s="21" t="s">
        <v>49</v>
      </c>
      <c r="C46" s="39">
        <v>0</v>
      </c>
      <c r="D46" s="111"/>
      <c r="E46" s="47"/>
    </row>
    <row r="47" spans="1:5" ht="10.5" customHeight="1" hidden="1">
      <c r="A47" s="54"/>
      <c r="B47" s="21"/>
      <c r="C47" s="39"/>
      <c r="D47" s="111"/>
      <c r="E47" s="47"/>
    </row>
    <row r="48" spans="1:5" ht="15.75" customHeight="1">
      <c r="A48" s="54" t="s">
        <v>50</v>
      </c>
      <c r="B48" s="20" t="s">
        <v>51</v>
      </c>
      <c r="C48" s="38">
        <f>SUM(C49:C51)</f>
        <v>11800</v>
      </c>
      <c r="D48" s="120">
        <f>SUM(D49:D51)</f>
        <v>1</v>
      </c>
      <c r="E48" s="46">
        <f>D48/C48</f>
        <v>8.474576271186441E-05</v>
      </c>
    </row>
    <row r="49" spans="1:5" ht="51">
      <c r="A49" s="54" t="s">
        <v>151</v>
      </c>
      <c r="B49" s="20" t="s">
        <v>152</v>
      </c>
      <c r="C49" s="39">
        <v>9000</v>
      </c>
      <c r="D49" s="119">
        <v>0</v>
      </c>
      <c r="E49" s="47">
        <f>D49/C49</f>
        <v>0</v>
      </c>
    </row>
    <row r="50" spans="1:5" ht="25.5">
      <c r="A50" s="54" t="s">
        <v>153</v>
      </c>
      <c r="B50" s="20" t="s">
        <v>154</v>
      </c>
      <c r="C50" s="39">
        <v>800</v>
      </c>
      <c r="D50" s="119">
        <v>1</v>
      </c>
      <c r="E50" s="47">
        <f>D50/C50</f>
        <v>0.00125</v>
      </c>
    </row>
    <row r="51" spans="1:5" ht="25.5">
      <c r="A51" s="54" t="s">
        <v>101</v>
      </c>
      <c r="B51" s="20" t="s">
        <v>155</v>
      </c>
      <c r="C51" s="39">
        <v>2000</v>
      </c>
      <c r="D51" s="119">
        <v>0</v>
      </c>
      <c r="E51" s="47">
        <f>D51/C51</f>
        <v>0</v>
      </c>
    </row>
    <row r="52" spans="1:5" ht="10.5" customHeight="1">
      <c r="A52" s="54"/>
      <c r="B52" s="20"/>
      <c r="C52" s="40"/>
      <c r="D52" s="112"/>
      <c r="E52" s="48"/>
    </row>
    <row r="53" spans="1:5" ht="15.75">
      <c r="A53" s="55" t="s">
        <v>52</v>
      </c>
      <c r="B53" s="22" t="s">
        <v>53</v>
      </c>
      <c r="C53" s="38">
        <v>2282</v>
      </c>
      <c r="D53" s="120">
        <v>82</v>
      </c>
      <c r="E53" s="46">
        <f>D53/C53</f>
        <v>0.03593339176161262</v>
      </c>
    </row>
    <row r="54" spans="1:5" ht="9.75" customHeight="1">
      <c r="A54" s="55"/>
      <c r="B54" s="22"/>
      <c r="C54" s="40"/>
      <c r="D54" s="112"/>
      <c r="E54" s="48"/>
    </row>
    <row r="55" spans="1:5" ht="15.75">
      <c r="A55" s="55" t="s">
        <v>55</v>
      </c>
      <c r="B55" s="22" t="s">
        <v>56</v>
      </c>
      <c r="C55" s="91">
        <f>SUM(C56:C57)</f>
        <v>325</v>
      </c>
      <c r="D55" s="120">
        <f>SUM(D56:D57)</f>
        <v>16</v>
      </c>
      <c r="E55" s="46">
        <f>D55/C55</f>
        <v>0.04923076923076923</v>
      </c>
    </row>
    <row r="56" spans="1:5" ht="15.75">
      <c r="A56" s="55" t="s">
        <v>145</v>
      </c>
      <c r="B56" s="23" t="s">
        <v>57</v>
      </c>
      <c r="C56" s="39">
        <v>0</v>
      </c>
      <c r="D56" s="119">
        <v>10</v>
      </c>
      <c r="E56" s="50"/>
    </row>
    <row r="57" spans="1:5" ht="15.75">
      <c r="A57" s="55" t="s">
        <v>144</v>
      </c>
      <c r="B57" s="23" t="s">
        <v>58</v>
      </c>
      <c r="C57" s="41">
        <v>325</v>
      </c>
      <c r="D57" s="119">
        <v>6</v>
      </c>
      <c r="E57" s="47">
        <f>D57/C57</f>
        <v>0.018461538461538463</v>
      </c>
    </row>
    <row r="58" spans="1:5" ht="9.75" customHeight="1">
      <c r="A58" s="55"/>
      <c r="B58" s="23"/>
      <c r="C58" s="39"/>
      <c r="D58" s="111"/>
      <c r="E58" s="47"/>
    </row>
    <row r="59" spans="1:5" ht="13.5" customHeight="1" hidden="1">
      <c r="A59" s="55" t="s">
        <v>59</v>
      </c>
      <c r="B59" s="22" t="s">
        <v>60</v>
      </c>
      <c r="C59" s="89"/>
      <c r="D59" s="110"/>
      <c r="E59" s="47"/>
    </row>
    <row r="60" spans="1:5" ht="15.75" hidden="1">
      <c r="A60" s="55" t="s">
        <v>61</v>
      </c>
      <c r="B60" s="23" t="s">
        <v>62</v>
      </c>
      <c r="C60" s="88"/>
      <c r="D60" s="111"/>
      <c r="E60" s="47"/>
    </row>
    <row r="61" spans="1:5" ht="9.75" customHeight="1" hidden="1">
      <c r="A61" s="55"/>
      <c r="B61" s="22"/>
      <c r="C61" s="40"/>
      <c r="D61" s="112"/>
      <c r="E61" s="48"/>
    </row>
    <row r="62" spans="1:5" s="7" customFormat="1" ht="18.75" customHeight="1">
      <c r="A62" s="58" t="s">
        <v>63</v>
      </c>
      <c r="B62" s="98" t="s">
        <v>64</v>
      </c>
      <c r="C62" s="59">
        <f>SUM(C63,C99)</f>
        <v>405834</v>
      </c>
      <c r="D62" s="59">
        <f>SUM(D63,D99)</f>
        <v>19112</v>
      </c>
      <c r="E62" s="35">
        <f>D62/C62</f>
        <v>0.047093146458896985</v>
      </c>
    </row>
    <row r="63" spans="1:5" ht="18.75">
      <c r="A63" s="55" t="s">
        <v>65</v>
      </c>
      <c r="B63" s="20" t="s">
        <v>66</v>
      </c>
      <c r="C63" s="90">
        <f>SUM(C64,C70,C78,C101)</f>
        <v>405834</v>
      </c>
      <c r="D63" s="90">
        <f>SUM(D64,D70,D78,D101)</f>
        <v>19354</v>
      </c>
      <c r="E63" s="57">
        <f>D63/C63</f>
        <v>0.047689449380781304</v>
      </c>
    </row>
    <row r="64" spans="1:5" ht="15.75">
      <c r="A64" s="55" t="s">
        <v>67</v>
      </c>
      <c r="B64" s="20" t="s">
        <v>68</v>
      </c>
      <c r="C64" s="38">
        <f>SUM(C66:C68)</f>
        <v>14411</v>
      </c>
      <c r="D64" s="120">
        <f>SUM(D66:D68)</f>
        <v>1201</v>
      </c>
      <c r="E64" s="46">
        <f>D64/C64</f>
        <v>0.08333911595309139</v>
      </c>
    </row>
    <row r="65" spans="1:5" ht="15.75">
      <c r="A65" s="55"/>
      <c r="B65" s="21" t="s">
        <v>54</v>
      </c>
      <c r="C65" s="38"/>
      <c r="D65" s="110"/>
      <c r="E65" s="51"/>
    </row>
    <row r="66" spans="1:5" ht="13.5" customHeight="1">
      <c r="A66" s="55" t="s">
        <v>143</v>
      </c>
      <c r="B66" s="15" t="s">
        <v>69</v>
      </c>
      <c r="C66" s="39">
        <v>335</v>
      </c>
      <c r="D66" s="119">
        <v>28</v>
      </c>
      <c r="E66" s="47">
        <f>D66/C66</f>
        <v>0.08358208955223881</v>
      </c>
    </row>
    <row r="67" spans="1:5" ht="14.25" customHeight="1" hidden="1">
      <c r="A67" s="55" t="s">
        <v>94</v>
      </c>
      <c r="B67" s="15" t="s">
        <v>95</v>
      </c>
      <c r="C67" s="39"/>
      <c r="D67" s="111"/>
      <c r="E67" s="47" t="e">
        <f>D67/C67</f>
        <v>#DIV/0!</v>
      </c>
    </row>
    <row r="68" spans="1:5" ht="14.25" customHeight="1">
      <c r="A68" s="55" t="s">
        <v>142</v>
      </c>
      <c r="B68" s="15" t="s">
        <v>95</v>
      </c>
      <c r="C68" s="39">
        <v>14076</v>
      </c>
      <c r="D68" s="119">
        <v>1173</v>
      </c>
      <c r="E68" s="47">
        <f>D68/C68</f>
        <v>0.08333333333333333</v>
      </c>
    </row>
    <row r="69" spans="1:5" s="9" customFormat="1" ht="9" customHeight="1">
      <c r="A69" s="55"/>
      <c r="B69" s="15"/>
      <c r="C69" s="40"/>
      <c r="D69" s="112"/>
      <c r="E69" s="48"/>
    </row>
    <row r="70" spans="1:5" s="63" customFormat="1" ht="15.75">
      <c r="A70" s="56" t="s">
        <v>70</v>
      </c>
      <c r="B70" s="61" t="s">
        <v>71</v>
      </c>
      <c r="C70" s="62">
        <f>SUM(C72:C76)</f>
        <v>152889</v>
      </c>
      <c r="D70" s="122">
        <f>SUM(D73:D76)</f>
        <v>0</v>
      </c>
      <c r="E70" s="46">
        <f>D70/C70</f>
        <v>0</v>
      </c>
    </row>
    <row r="71" spans="1:5" s="63" customFormat="1" ht="12" customHeight="1">
      <c r="A71" s="64"/>
      <c r="B71" s="25" t="s">
        <v>54</v>
      </c>
      <c r="C71" s="65"/>
      <c r="D71" s="123"/>
      <c r="E71" s="66"/>
    </row>
    <row r="72" spans="1:5" s="63" customFormat="1" ht="25.5" customHeight="1">
      <c r="A72" s="56" t="s">
        <v>92</v>
      </c>
      <c r="B72" s="25" t="s">
        <v>117</v>
      </c>
      <c r="C72" s="65">
        <v>152889</v>
      </c>
      <c r="D72" s="123">
        <v>0</v>
      </c>
      <c r="E72" s="29">
        <f>D72/C72</f>
        <v>0</v>
      </c>
    </row>
    <row r="73" spans="1:5" s="63" customFormat="1" ht="24" hidden="1">
      <c r="A73" s="56" t="s">
        <v>72</v>
      </c>
      <c r="B73" s="25" t="s">
        <v>73</v>
      </c>
      <c r="C73" s="65"/>
      <c r="D73" s="114"/>
      <c r="E73" s="29" t="e">
        <f>D73/C73</f>
        <v>#DIV/0!</v>
      </c>
    </row>
    <row r="74" spans="1:5" s="63" customFormat="1" ht="24" hidden="1">
      <c r="A74" s="56" t="s">
        <v>92</v>
      </c>
      <c r="B74" s="25" t="s">
        <v>93</v>
      </c>
      <c r="C74" s="65"/>
      <c r="D74" s="114"/>
      <c r="E74" s="29" t="e">
        <f>D74/C74</f>
        <v>#DIV/0!</v>
      </c>
    </row>
    <row r="75" spans="1:5" s="63" customFormat="1" ht="48.75" hidden="1">
      <c r="A75" s="56" t="s">
        <v>96</v>
      </c>
      <c r="B75" s="67" t="s">
        <v>97</v>
      </c>
      <c r="C75" s="65"/>
      <c r="D75" s="114"/>
      <c r="E75" s="29" t="e">
        <f>D75/C75</f>
        <v>#DIV/0!</v>
      </c>
    </row>
    <row r="76" spans="1:5" s="63" customFormat="1" ht="48.75" hidden="1">
      <c r="A76" s="56" t="s">
        <v>98</v>
      </c>
      <c r="B76" s="67" t="s">
        <v>99</v>
      </c>
      <c r="C76" s="65"/>
      <c r="D76" s="114"/>
      <c r="E76" s="29" t="e">
        <f>D76/C76</f>
        <v>#DIV/0!</v>
      </c>
    </row>
    <row r="77" spans="1:5" s="63" customFormat="1" ht="9.75" customHeight="1">
      <c r="A77" s="56"/>
      <c r="B77" s="25"/>
      <c r="C77" s="65"/>
      <c r="D77" s="114"/>
      <c r="E77" s="29"/>
    </row>
    <row r="78" spans="1:5" s="69" customFormat="1" ht="15.75" customHeight="1">
      <c r="A78" s="70" t="s">
        <v>74</v>
      </c>
      <c r="B78" s="80" t="s">
        <v>75</v>
      </c>
      <c r="C78" s="116">
        <f>SUM(C80,C81,C82,C83,C87,C89,C90,C91,C92,C93)</f>
        <v>218250</v>
      </c>
      <c r="D78" s="81">
        <f>SUM(D80,D81,D82,D83,D87,D88,D90,D91,D92,D93)</f>
        <v>18153</v>
      </c>
      <c r="E78" s="29">
        <f>D78/C78</f>
        <v>0.08317525773195876</v>
      </c>
    </row>
    <row r="79" spans="1:5" s="71" customFormat="1" ht="12" customHeight="1">
      <c r="A79" s="70"/>
      <c r="B79" s="80" t="s">
        <v>54</v>
      </c>
      <c r="C79" s="65"/>
      <c r="D79" s="114"/>
      <c r="E79" s="82"/>
    </row>
    <row r="80" spans="1:5" s="69" customFormat="1" ht="24">
      <c r="A80" s="70" t="s">
        <v>141</v>
      </c>
      <c r="B80" s="68" t="s">
        <v>118</v>
      </c>
      <c r="C80" s="101">
        <v>1759</v>
      </c>
      <c r="D80" s="124">
        <v>147</v>
      </c>
      <c r="E80" s="29">
        <f>D80/C80</f>
        <v>0.08357021034678795</v>
      </c>
    </row>
    <row r="81" spans="1:5" s="71" customFormat="1" ht="36">
      <c r="A81" s="70" t="s">
        <v>140</v>
      </c>
      <c r="B81" s="68" t="s">
        <v>76</v>
      </c>
      <c r="C81" s="101">
        <v>958</v>
      </c>
      <c r="D81" s="124">
        <v>80</v>
      </c>
      <c r="E81" s="29">
        <f>D81/C81</f>
        <v>0.08350730688935282</v>
      </c>
    </row>
    <row r="82" spans="1:5" s="71" customFormat="1" ht="24">
      <c r="A82" s="70" t="s">
        <v>139</v>
      </c>
      <c r="B82" s="68" t="s">
        <v>119</v>
      </c>
      <c r="C82" s="101">
        <v>2592</v>
      </c>
      <c r="D82" s="124">
        <v>0</v>
      </c>
      <c r="E82" s="29">
        <f>D82/C82</f>
        <v>0</v>
      </c>
    </row>
    <row r="83" spans="1:5" s="69" customFormat="1" ht="15.75">
      <c r="A83" s="70" t="s">
        <v>138</v>
      </c>
      <c r="B83" s="68" t="s">
        <v>77</v>
      </c>
      <c r="C83" s="101">
        <f>SUM(C85:C86)</f>
        <v>19472</v>
      </c>
      <c r="D83" s="124">
        <f>SUM(D85:D86)</f>
        <v>2096</v>
      </c>
      <c r="E83" s="29">
        <f>D83/C83</f>
        <v>0.1076417419884963</v>
      </c>
    </row>
    <row r="84" spans="1:5" s="71" customFormat="1" ht="12" customHeight="1">
      <c r="A84" s="70"/>
      <c r="B84" s="68" t="s">
        <v>54</v>
      </c>
      <c r="C84" s="117"/>
      <c r="D84" s="63"/>
      <c r="E84" s="76"/>
    </row>
    <row r="85" spans="1:5" s="69" customFormat="1" ht="15" customHeight="1">
      <c r="A85" s="73" t="s">
        <v>137</v>
      </c>
      <c r="B85" s="74" t="s">
        <v>78</v>
      </c>
      <c r="C85" s="102">
        <v>16874</v>
      </c>
      <c r="D85" s="125">
        <v>1879</v>
      </c>
      <c r="E85" s="75">
        <f>D85/C85</f>
        <v>0.11135474694796729</v>
      </c>
    </row>
    <row r="86" spans="1:5" s="69" customFormat="1" ht="12.75" customHeight="1">
      <c r="A86" s="73" t="s">
        <v>136</v>
      </c>
      <c r="B86" s="74" t="s">
        <v>79</v>
      </c>
      <c r="C86" s="102">
        <v>2598</v>
      </c>
      <c r="D86" s="125">
        <v>217</v>
      </c>
      <c r="E86" s="75">
        <f>D86/C86</f>
        <v>0.08352578906851424</v>
      </c>
    </row>
    <row r="87" spans="1:5" s="84" customFormat="1" ht="110.25" customHeight="1">
      <c r="A87" s="70" t="s">
        <v>135</v>
      </c>
      <c r="B87" s="68" t="s">
        <v>120</v>
      </c>
      <c r="C87" s="103">
        <v>139661</v>
      </c>
      <c r="D87" s="129">
        <v>11230</v>
      </c>
      <c r="E87" s="83">
        <f aca="true" t="shared" si="0" ref="E87:E93">D87/C87</f>
        <v>0.08040899034089688</v>
      </c>
    </row>
    <row r="88" spans="1:5" s="69" customFormat="1" ht="26.25" customHeight="1" hidden="1">
      <c r="A88" s="85" t="s">
        <v>90</v>
      </c>
      <c r="B88" s="86" t="s">
        <v>91</v>
      </c>
      <c r="C88" s="118"/>
      <c r="D88" s="107"/>
      <c r="E88" s="83" t="e">
        <f t="shared" si="0"/>
        <v>#DIV/0!</v>
      </c>
    </row>
    <row r="89" spans="1:5" s="69" customFormat="1" ht="26.25" customHeight="1">
      <c r="A89" s="115" t="s">
        <v>131</v>
      </c>
      <c r="B89" s="68" t="s">
        <v>132</v>
      </c>
      <c r="C89" s="101">
        <v>193</v>
      </c>
      <c r="D89" s="124">
        <v>0</v>
      </c>
      <c r="E89" s="83">
        <f t="shared" si="0"/>
        <v>0</v>
      </c>
    </row>
    <row r="90" spans="1:5" s="69" customFormat="1" ht="59.25" customHeight="1">
      <c r="A90" s="70" t="s">
        <v>80</v>
      </c>
      <c r="B90" s="68" t="s">
        <v>122</v>
      </c>
      <c r="C90" s="101">
        <v>7351</v>
      </c>
      <c r="D90" s="124">
        <v>735</v>
      </c>
      <c r="E90" s="29">
        <f t="shared" si="0"/>
        <v>0.09998639640865188</v>
      </c>
    </row>
    <row r="91" spans="1:5" s="69" customFormat="1" ht="17.25" customHeight="1">
      <c r="A91" s="70" t="s">
        <v>105</v>
      </c>
      <c r="B91" s="68" t="s">
        <v>121</v>
      </c>
      <c r="C91" s="101">
        <v>34829</v>
      </c>
      <c r="D91" s="124">
        <v>2902</v>
      </c>
      <c r="E91" s="29">
        <f t="shared" si="0"/>
        <v>0.08332137012259898</v>
      </c>
    </row>
    <row r="92" spans="1:5" s="69" customFormat="1" ht="48">
      <c r="A92" s="70" t="s">
        <v>133</v>
      </c>
      <c r="B92" s="68" t="s">
        <v>130</v>
      </c>
      <c r="C92" s="101">
        <v>5622</v>
      </c>
      <c r="D92" s="124">
        <v>468</v>
      </c>
      <c r="E92" s="29">
        <f t="shared" si="0"/>
        <v>0.0832443970117396</v>
      </c>
    </row>
    <row r="93" spans="1:5" s="69" customFormat="1" ht="46.5" customHeight="1">
      <c r="A93" s="72" t="s">
        <v>134</v>
      </c>
      <c r="B93" s="68" t="s">
        <v>129</v>
      </c>
      <c r="C93" s="101">
        <f>SUM(C95:C97)</f>
        <v>5813</v>
      </c>
      <c r="D93" s="124">
        <f>SUM(D95:D96)</f>
        <v>495</v>
      </c>
      <c r="E93" s="29">
        <f t="shared" si="0"/>
        <v>0.08515396525030106</v>
      </c>
    </row>
    <row r="94" spans="1:5" s="69" customFormat="1" ht="12" customHeight="1">
      <c r="A94" s="92"/>
      <c r="B94" s="86" t="s">
        <v>54</v>
      </c>
      <c r="C94" s="104"/>
      <c r="D94" s="126"/>
      <c r="E94" s="93"/>
    </row>
    <row r="95" spans="1:5" s="71" customFormat="1" ht="36">
      <c r="A95" s="77" t="s">
        <v>125</v>
      </c>
      <c r="B95" s="74" t="s">
        <v>126</v>
      </c>
      <c r="C95" s="105">
        <v>5310</v>
      </c>
      <c r="D95" s="127">
        <v>462</v>
      </c>
      <c r="E95" s="78">
        <f>D95/C95</f>
        <v>0.08700564971751412</v>
      </c>
    </row>
    <row r="96" spans="1:5" s="71" customFormat="1" ht="48">
      <c r="A96" s="77" t="s">
        <v>124</v>
      </c>
      <c r="B96" s="74" t="s">
        <v>127</v>
      </c>
      <c r="C96" s="106">
        <v>397</v>
      </c>
      <c r="D96" s="128">
        <v>33</v>
      </c>
      <c r="E96" s="78">
        <f>D96/C96</f>
        <v>0.08312342569269521</v>
      </c>
    </row>
    <row r="97" spans="1:5" s="71" customFormat="1" ht="48">
      <c r="A97" s="77" t="s">
        <v>123</v>
      </c>
      <c r="B97" s="74" t="s">
        <v>128</v>
      </c>
      <c r="C97" s="106">
        <v>106</v>
      </c>
      <c r="D97" s="128">
        <v>0</v>
      </c>
      <c r="E97" s="78">
        <f>D97/C97</f>
        <v>0</v>
      </c>
    </row>
    <row r="98" spans="1:5" s="71" customFormat="1" ht="9.75" customHeight="1">
      <c r="A98" s="70"/>
      <c r="B98" s="68"/>
      <c r="C98" s="100"/>
      <c r="D98" s="108"/>
      <c r="E98" s="79"/>
    </row>
    <row r="99" spans="1:5" s="71" customFormat="1" ht="24" customHeight="1">
      <c r="A99" s="70" t="s">
        <v>103</v>
      </c>
      <c r="B99" s="68" t="s">
        <v>104</v>
      </c>
      <c r="C99" s="62">
        <v>0</v>
      </c>
      <c r="D99" s="122">
        <v>-242</v>
      </c>
      <c r="E99" s="79"/>
    </row>
    <row r="100" spans="1:5" s="71" customFormat="1" ht="9.75" customHeight="1">
      <c r="A100" s="70"/>
      <c r="B100" s="68"/>
      <c r="C100" s="100"/>
      <c r="D100" s="108"/>
      <c r="E100" s="79"/>
    </row>
    <row r="101" spans="1:5" ht="15" customHeight="1">
      <c r="A101" s="56" t="s">
        <v>81</v>
      </c>
      <c r="B101" s="24" t="s">
        <v>82</v>
      </c>
      <c r="C101" s="90">
        <f>SUM(C103:C103)</f>
        <v>20284</v>
      </c>
      <c r="D101" s="130">
        <f>SUM(D103:D103)</f>
        <v>0</v>
      </c>
      <c r="E101" s="46">
        <f>D101/C101</f>
        <v>0</v>
      </c>
    </row>
    <row r="102" spans="1:5" ht="12" customHeight="1">
      <c r="A102" s="56"/>
      <c r="B102" s="25" t="s">
        <v>54</v>
      </c>
      <c r="C102" s="40"/>
      <c r="D102" s="131"/>
      <c r="E102" s="46" t="s">
        <v>45</v>
      </c>
    </row>
    <row r="103" spans="1:5" ht="24">
      <c r="A103" s="56" t="s">
        <v>106</v>
      </c>
      <c r="B103" s="25" t="s">
        <v>107</v>
      </c>
      <c r="C103" s="38">
        <v>20284</v>
      </c>
      <c r="D103" s="120">
        <v>0</v>
      </c>
      <c r="E103" s="46">
        <v>0</v>
      </c>
    </row>
    <row r="104" spans="1:5" ht="10.5" customHeight="1">
      <c r="A104" s="56"/>
      <c r="B104" s="26"/>
      <c r="C104" s="41"/>
      <c r="D104" s="27"/>
      <c r="E104" s="47"/>
    </row>
    <row r="105" spans="1:5" ht="23.25" customHeight="1">
      <c r="A105" s="60"/>
      <c r="B105" s="99" t="s">
        <v>83</v>
      </c>
      <c r="C105" s="34">
        <f>SUM(C6,C62)</f>
        <v>912177</v>
      </c>
      <c r="D105" s="97">
        <f>SUM(D6,D62)</f>
        <v>47112</v>
      </c>
      <c r="E105" s="35">
        <f>D105/C105</f>
        <v>0.05164787097240996</v>
      </c>
    </row>
    <row r="106" spans="2:4" ht="13.5" customHeight="1">
      <c r="B106" s="10" t="s">
        <v>84</v>
      </c>
      <c r="C106" s="11"/>
      <c r="D106" s="11">
        <f>SUM(D22,D26,D41,D44,D53,D55,D59)</f>
        <v>304</v>
      </c>
    </row>
    <row r="107" spans="2:5" ht="15">
      <c r="B107" s="10" t="s">
        <v>85</v>
      </c>
      <c r="C107" s="12">
        <f>D6</f>
        <v>28000</v>
      </c>
      <c r="D107" s="13"/>
      <c r="E107" s="2"/>
    </row>
    <row r="108" spans="2:5" ht="15">
      <c r="B108" s="10" t="s">
        <v>86</v>
      </c>
      <c r="C108" s="12">
        <f>SUM(D64)</f>
        <v>1201</v>
      </c>
      <c r="D108" s="14"/>
      <c r="E108" s="2"/>
    </row>
    <row r="109" spans="2:5" ht="15">
      <c r="B109" s="10" t="s">
        <v>87</v>
      </c>
      <c r="C109" s="12">
        <f>SUM(D70)</f>
        <v>0</v>
      </c>
      <c r="D109" s="14" t="s">
        <v>45</v>
      </c>
      <c r="E109" s="2"/>
    </row>
    <row r="110" spans="2:5" ht="15">
      <c r="B110" s="10" t="s">
        <v>88</v>
      </c>
      <c r="C110" s="12">
        <f>D78</f>
        <v>18153</v>
      </c>
      <c r="D110" s="14"/>
      <c r="E110" s="2"/>
    </row>
    <row r="111" spans="2:5" ht="15">
      <c r="B111" s="10" t="s">
        <v>89</v>
      </c>
      <c r="C111" s="12">
        <f>D101</f>
        <v>0</v>
      </c>
      <c r="D111" s="14"/>
      <c r="E111" s="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r:id="rId2"/>
  <rowBreaks count="1" manualBreakCount="1">
    <brk id="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2013-02-20T09:16:33Z</cp:lastPrinted>
  <dcterms:created xsi:type="dcterms:W3CDTF">2010-08-06T05:41:33Z</dcterms:created>
  <dcterms:modified xsi:type="dcterms:W3CDTF">2013-02-20T09:16:49Z</dcterms:modified>
  <cp:category/>
  <cp:version/>
  <cp:contentType/>
  <cp:contentStatus/>
</cp:coreProperties>
</file>