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<sst xmlns="http://schemas.openxmlformats.org/spreadsheetml/2006/main" count="111" uniqueCount="104">
  <si>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</si>
  <si>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</si>
  <si>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</si>
  <si>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</si>
  <si>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</si>
  <si>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</si>
  <si>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% исполнения</t>
  </si>
  <si>
    <t>Отчет о расходах бюджета городского округа Протвино по разделам и подразделам классификации расходов бюджета</t>
  </si>
  <si>
    <t>Единица измерения: руб.</t>
  </si>
  <si>
    <t>Наименование</t>
  </si>
  <si>
    <t>Раздел, подраздел</t>
  </si>
  <si>
    <t>Исполнено</t>
  </si>
  <si>
    <t>Администрация города Протвино</t>
  </si>
  <si>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</si>
  <si>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</si>
  <si>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</si>
  <si>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</si>
  <si>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</si>
  <si>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</si>
  <si>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</si>
  <si>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</si>
  <si>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</si>
  <si>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</si>
  <si>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</si>
  <si>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</si>
  <si>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</si>
  <si>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</si>
  <si>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</si>
  <si>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</si>
  <si>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</si>
  <si>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</si>
  <si>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</si>
  <si>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</si>
  <si>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</si>
  <si>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</si>
  <si>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</si>
  <si>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</si>
  <si>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</si>
  <si>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</si>
  <si>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</si>
  <si>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</si>
  <si>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</si>
  <si>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</si>
  <si>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</si>
  <si>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</si>
  <si>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</si>
  <si>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</si>
  <si>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</si>
  <si>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</si>
  <si>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</si>
  <si>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</si>
  <si>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</si>
  <si>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Совет депутатов г.Протвино</t>
  </si>
  <si>
    <t>Контрольно-счетная палата города Протвино</t>
  </si>
  <si>
    <t xml:space="preserve">ИТОГО  </t>
  </si>
  <si>
    <t>0100</t>
  </si>
  <si>
    <t>0104</t>
  </si>
  <si>
    <t>0111</t>
  </si>
  <si>
    <t>0113</t>
  </si>
  <si>
    <t>0200</t>
  </si>
  <si>
    <t>0203</t>
  </si>
  <si>
    <t>0204</t>
  </si>
  <si>
    <t>0300</t>
  </si>
  <si>
    <t>0309</t>
  </si>
  <si>
    <t>0314</t>
  </si>
  <si>
    <t>0400</t>
  </si>
  <si>
    <t>0407</t>
  </si>
  <si>
    <t>0408</t>
  </si>
  <si>
    <t>0409</t>
  </si>
  <si>
    <t>0410</t>
  </si>
  <si>
    <t>0412</t>
  </si>
  <si>
    <t>0500</t>
  </si>
  <si>
    <t>0501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</si>
  <si>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</si>
  <si>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</si>
  <si>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</si>
  <si>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</si>
  <si>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</si>
  <si>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</si>
  <si>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</si>
  <si>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</si>
  <si>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</si>
  <si>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</si>
  <si>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</si>
  <si>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0900</t>
  </si>
  <si>
    <t>0909</t>
  </si>
  <si>
    <t>1000</t>
  </si>
  <si>
    <t>1001</t>
  </si>
  <si>
    <t>1003</t>
  </si>
  <si>
    <t>1004</t>
  </si>
  <si>
    <t>1100</t>
  </si>
  <si>
    <t>1101</t>
  </si>
  <si>
    <t>1102</t>
  </si>
  <si>
    <t>1103</t>
  </si>
  <si>
    <t>1300</t>
  </si>
  <si>
    <t>1301</t>
  </si>
  <si>
    <t>0102</t>
  </si>
  <si>
    <t>0103</t>
  </si>
  <si>
    <t>0106</t>
  </si>
  <si>
    <t xml:space="preserve">План </t>
  </si>
  <si>
    <t>0107</t>
  </si>
  <si>
    <t>Коммунальное хозяйство</t>
  </si>
  <si>
    <t>0502</t>
  </si>
  <si>
    <t>(за 9 месяцев 2019 года в сравнении с расходами за 9 месяцев 2018 года)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</si>
</sst>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&quot;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B39DDB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EDE7F6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Font="0" applyBorder="0" applyAlignment="0" applyProtection="0"/>
    <xf numFmtId="0" fontId="27" fillId="3" borderId="2" applyNumberFormat="0" applyFont="0" applyBorder="0" applyAlignment="0" applyProtection="0"/>
    <xf numFmtId="0" fontId="27" fillId="4" borderId="3" applyNumberFormat="0" applyFon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3" applyNumberFormat="0" applyFont="0" applyBorder="0" applyAlignment="0" applyProtection="0"/>
    <xf numFmtId="0" fontId="27" fillId="12" borderId="4" applyNumberFormat="0" applyFon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3" applyNumberFormat="0" applyFont="0" applyBorder="0" applyAlignment="0" applyProtection="0"/>
    <xf numFmtId="0" fontId="9" fillId="20" borderId="4" applyNumberFormat="0" applyFon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3" applyNumberFormat="0" applyFont="0" applyBorder="0" applyAlignment="0" applyProtection="0"/>
    <xf numFmtId="0" fontId="27" fillId="28" borderId="3" applyNumberFormat="0" applyFont="0" applyBorder="0" applyAlignment="0" applyProtection="0"/>
    <xf numFmtId="0" fontId="27" fillId="29" borderId="3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5" applyNumberFormat="0" applyAlignment="0" applyProtection="0"/>
    <xf numFmtId="0" fontId="30" fillId="37" borderId="6" applyNumberFormat="0" applyAlignment="0" applyProtection="0"/>
    <xf numFmtId="0" fontId="31" fillId="3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8" borderId="11" applyNumberFormat="0" applyAlignment="0" applyProtection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5" fillId="0" borderId="0">
      <alignment/>
      <protection/>
    </xf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" borderId="0" applyBorder="0" applyProtection="0">
      <alignment/>
    </xf>
    <xf numFmtId="0" fontId="0" fillId="41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62">
      <alignment/>
      <protection/>
    </xf>
    <xf numFmtId="49" fontId="27" fillId="2" borderId="14" xfId="62" applyNumberFormat="1" applyFont="1" applyFill="1" applyBorder="1" applyAlignment="1">
      <alignment wrapText="1"/>
      <protection/>
    </xf>
    <xf numFmtId="4" fontId="27" fillId="2" borderId="2" xfId="62" applyNumberFormat="1" applyFont="1" applyFill="1" applyBorder="1" applyAlignment="1">
      <alignment horizontal="right" vertical="center"/>
      <protection/>
    </xf>
    <xf numFmtId="4" fontId="27" fillId="4" borderId="2" xfId="17" applyNumberFormat="1" applyFont="1" applyBorder="1" applyAlignment="1">
      <alignment horizontal="right" vertical="center"/>
    </xf>
    <xf numFmtId="49" fontId="27" fillId="2" borderId="2" xfId="62" applyNumberFormat="1" applyFont="1" applyFill="1" applyBorder="1" applyAlignment="1">
      <alignment horizontal="center"/>
      <protection/>
    </xf>
    <xf numFmtId="49" fontId="27" fillId="11" borderId="15" xfId="24" applyNumberFormat="1" applyFont="1" applyFill="1" applyBorder="1" applyAlignment="1">
      <alignment wrapText="1"/>
    </xf>
    <xf numFmtId="4" fontId="27" fillId="4" borderId="2" xfId="17" applyNumberFormat="1" applyFont="1" applyFill="1" applyBorder="1" applyAlignment="1">
      <alignment horizontal="right" vertical="center"/>
    </xf>
    <xf numFmtId="49" fontId="27" fillId="4" borderId="2" xfId="17" applyNumberFormat="1" applyFont="1" applyFill="1" applyBorder="1" applyAlignment="1">
      <alignment horizontal="center"/>
    </xf>
    <xf numFmtId="0" fontId="44" fillId="0" borderId="0" xfId="62" applyNumberFormat="1" applyFont="1" applyFill="1" applyBorder="1" applyAlignment="1">
      <alignment horizontal="center"/>
      <protection/>
    </xf>
    <xf numFmtId="49" fontId="27" fillId="11" borderId="2" xfId="24" applyNumberFormat="1" applyFont="1" applyFill="1" applyBorder="1" applyAlignment="1">
      <alignment horizontal="center"/>
    </xf>
    <xf numFmtId="4" fontId="27" fillId="11" borderId="2" xfId="24" applyNumberFormat="1" applyFont="1" applyFill="1" applyBorder="1" applyAlignment="1">
      <alignment horizontal="right" vertical="center"/>
    </xf>
    <xf numFmtId="4" fontId="27" fillId="0" borderId="16" xfId="62" applyNumberFormat="1" applyFont="1" applyFill="1" applyBorder="1" applyAlignment="1">
      <alignment horizontal="right" vertical="center"/>
      <protection/>
    </xf>
    <xf numFmtId="0" fontId="45" fillId="0" borderId="17" xfId="62" applyNumberFormat="1" applyFont="1" applyFill="1" applyBorder="1" applyAlignment="1">
      <alignment horizontal="center" vertical="center" wrapText="1"/>
      <protection/>
    </xf>
    <xf numFmtId="0" fontId="3" fillId="0" borderId="0" xfId="62" applyNumberFormat="1" applyFont="1" applyFill="1" applyBorder="1" applyAlignment="1">
      <alignment horizontal="center" wrapText="1"/>
      <protection/>
    </xf>
    <xf numFmtId="0" fontId="4" fillId="0" borderId="0" xfId="62" applyNumberFormat="1" applyFont="1" applyFill="1" applyBorder="1" applyAlignment="1">
      <alignment horizontal="center"/>
      <protection/>
    </xf>
    <xf numFmtId="0" fontId="45" fillId="43" borderId="17" xfId="62" applyNumberFormat="1" applyFont="1" applyFill="1" applyBorder="1" applyAlignment="1">
      <alignment horizontal="center" vertical="center" wrapText="1"/>
      <protection/>
    </xf>
    <xf numFmtId="0" fontId="10" fillId="39" borderId="2" xfId="61" applyNumberFormat="1" applyFont="1" applyBorder="1" applyAlignment="1">
      <alignment horizontal="center"/>
    </xf>
    <xf numFmtId="0" fontId="45" fillId="0" borderId="2" xfId="62" applyNumberFormat="1" applyFont="1" applyFill="1" applyBorder="1" applyAlignment="1">
      <alignment horizontal="center" vertical="center" wrapText="1"/>
      <protection/>
    </xf>
    <xf numFmtId="0" fontId="11" fillId="0" borderId="2" xfId="62" applyNumberFormat="1" applyFont="1" applyFill="1" applyBorder="1" applyAlignment="1">
      <alignment horizontal="center" vertical="center" wrapText="1"/>
      <protection/>
    </xf>
    <xf numFmtId="4" fontId="9" fillId="2" borderId="2" xfId="62" applyNumberFormat="1" applyFont="1" applyFill="1" applyBorder="1" applyAlignment="1">
      <alignment horizontal="right" vertical="center"/>
      <protection/>
    </xf>
    <xf numFmtId="0" fontId="46" fillId="11" borderId="2" xfId="24" applyFont="1" applyBorder="1" applyAlignment="1">
      <alignment/>
    </xf>
    <xf numFmtId="0" fontId="46" fillId="11" borderId="0" xfId="24" applyFont="1" applyBorder="1" applyAlignment="1">
      <alignment/>
    </xf>
    <xf numFmtId="164" fontId="8" fillId="4" borderId="18" xfId="17" applyNumberFormat="1" applyFont="1" applyBorder="1" applyAlignment="1">
      <alignment horizontal="right" wrapText="1"/>
    </xf>
    <xf numFmtId="0" fontId="10" fillId="39" borderId="2" xfId="61" applyFont="1" applyBorder="1" applyAlignment="1">
      <alignment horizontal="center"/>
    </xf>
    <xf numFmtId="49" fontId="27" fillId="4" borderId="3" xfId="17" applyNumberFormat="1" applyFont="1" applyFill="1" applyBorder="1" applyAlignment="1">
      <alignment horizontal="left" wrapText="1"/>
    </xf>
    <xf numFmtId="49" fontId="27" fillId="2" borderId="1" xfId="62" applyNumberFormat="1" applyFont="1" applyFill="1" applyBorder="1" applyAlignment="1">
      <alignment horizontal="left" wrapText="1"/>
      <protection/>
    </xf>
    <xf numFmtId="49" fontId="27" fillId="11" borderId="3" xfId="24" applyNumberFormat="1" applyFont="1" applyFill="1" applyBorder="1" applyAlignment="1">
      <alignment horizontal="left" wrapText="1"/>
    </xf>
    <xf numFmtId="0" fontId="45" fillId="43" borderId="19" xfId="62" applyNumberFormat="1" applyFont="1" applyFill="1" applyBorder="1" applyAlignment="1">
      <alignment horizontal="center" vertical="center" wrapText="1"/>
      <protection/>
    </xf>
    <xf numFmtId="49" fontId="27" fillId="11" borderId="3" xfId="24" applyNumberFormat="1" applyFont="1" applyFill="1" applyBorder="1" applyAlignment="1">
      <alignment wrapText="1"/>
    </xf>
    <xf numFmtId="49" fontId="27" fillId="4" borderId="20" xfId="17" applyNumberFormat="1" applyFont="1" applyFill="1" applyBorder="1" applyAlignment="1">
      <alignment horizontal="left" wrapText="1"/>
    </xf>
    <xf numFmtId="49" fontId="27" fillId="4" borderId="21" xfId="17" applyNumberFormat="1" applyFont="1" applyFill="1" applyBorder="1" applyAlignment="1">
      <alignment horizontal="left" wrapText="1"/>
    </xf>
    <xf numFmtId="49" fontId="27" fillId="4" borderId="4" xfId="17" applyNumberFormat="1" applyFont="1" applyFill="1" applyBorder="1" applyAlignment="1">
      <alignment horizontal="left" wrapText="1"/>
    </xf>
    <xf numFmtId="0" fontId="45" fillId="43" borderId="22" xfId="62" applyNumberFormat="1" applyFont="1" applyFill="1" applyBorder="1" applyAlignment="1">
      <alignment horizontal="right"/>
      <protection/>
    </xf>
    <xf numFmtId="0" fontId="44" fillId="0" borderId="0" xfId="62" applyNumberFormat="1" applyFont="1" applyFill="1" applyBorder="1" applyAlignment="1">
      <alignment horizontal="left"/>
      <protection/>
    </xf>
    <xf numFmtId="0" fontId="5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>
      <alignment horizontal="center" wrapText="1"/>
      <protection/>
    </xf>
    <xf numFmtId="0" fontId="4" fillId="0" borderId="0" xfId="62" applyNumberFormat="1" applyFont="1" applyFill="1" applyBorder="1" applyAlignment="1">
      <alignment horizontal="center"/>
      <protection/>
    </xf>
    <xf numFmtId="0" fontId="10" fillId="39" borderId="2" xfId="61" applyNumberFormat="1" applyFont="1" applyBorder="1" applyAlignment="1">
      <alignment horizontal="center"/>
    </xf>
    <xf numFmtId="0" fontId="10" fillId="39" borderId="20" xfId="61" applyNumberFormat="1" applyFont="1" applyBorder="1" applyAlignment="1">
      <alignment horizontal="center"/>
    </xf>
    <xf numFmtId="0" fontId="10" fillId="39" borderId="21" xfId="61" applyNumberFormat="1" applyFont="1" applyBorder="1" applyAlignment="1">
      <alignment horizontal="center"/>
    </xf>
    <xf numFmtId="0" fontId="10" fillId="39" borderId="4" xfId="61" applyNumberFormat="1" applyFont="1" applyBorder="1" applyAlignment="1">
      <alignment horizontal="center"/>
    </xf>
  </cellXfs>
  <cellStyles count="59">
    <cellStyle name="Normal" xfId="0"/>
    <cellStyle name="1" xfId="15"/>
    <cellStyle name="10" xfId="16"/>
    <cellStyle name="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4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5" xfId="32"/>
    <cellStyle name="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7" xfId="40"/>
    <cellStyle name="8" xfId="41"/>
    <cellStyle name="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ояснение 2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tabSelected="1" zoomScale="90" zoomScaleNormal="90" zoomScalePageLayoutView="0" workbookViewId="0" topLeftCell="A1">
      <selection activeCell="R59" sqref="R59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20.28125" style="0" customWidth="1"/>
    <col min="4" max="4" width="19.140625" style="0" customWidth="1"/>
    <col min="5" max="5" width="20.28125" style="0" customWidth="1"/>
    <col min="6" max="6" width="18.140625" style="0" customWidth="1"/>
    <col min="9" max="9" width="12.00390625" style="0" customWidth="1"/>
    <col min="10" max="10" width="15.57421875" style="0" customWidth="1"/>
    <col min="11" max="11" width="15.8515625" style="0" customWidth="1"/>
    <col min="12" max="12" width="16.00390625" style="0" customWidth="1"/>
    <col min="13" max="13" width="15.8515625" style="0" customWidth="1"/>
    <col min="14" max="15" width="14.28125" style="0" customWidth="1"/>
    <col min="16" max="16" width="14.421875" style="0" customWidth="1"/>
  </cols>
  <sheetData>
    <row r="2" spans="1:13" ht="1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4"/>
      <c r="M2" s="14"/>
    </row>
    <row r="3" spans="1:13" ht="15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5"/>
      <c r="M3" s="15"/>
    </row>
    <row r="4" spans="1:13" ht="49.5" customHeight="1">
      <c r="A4" s="35"/>
      <c r="B4" s="35"/>
      <c r="C4" s="35"/>
      <c r="D4" s="35"/>
      <c r="E4" s="35"/>
      <c r="F4" s="35"/>
      <c r="G4" s="35"/>
      <c r="H4" s="35"/>
      <c r="I4" s="35"/>
      <c r="J4" s="1"/>
      <c r="K4" s="1"/>
      <c r="L4" s="1"/>
      <c r="M4" s="1"/>
    </row>
    <row r="5" spans="1:13" ht="15">
      <c r="A5" s="34" t="s">
        <v>8</v>
      </c>
      <c r="B5" s="34"/>
      <c r="C5" s="34"/>
      <c r="D5" s="34"/>
      <c r="E5" s="34"/>
      <c r="F5" s="9"/>
      <c r="G5" s="9"/>
      <c r="H5" s="9"/>
      <c r="I5" s="9"/>
      <c r="J5" s="1"/>
      <c r="K5" s="1"/>
      <c r="L5" s="1"/>
      <c r="M5" s="1"/>
    </row>
    <row r="6" spans="1:15" ht="15">
      <c r="A6" s="38"/>
      <c r="B6" s="38"/>
      <c r="C6" s="38"/>
      <c r="D6" s="38"/>
      <c r="E6" s="38"/>
      <c r="F6" s="38"/>
      <c r="G6" s="38"/>
      <c r="H6" s="38"/>
      <c r="I6" s="17"/>
      <c r="J6" s="39">
        <v>2018</v>
      </c>
      <c r="K6" s="40"/>
      <c r="L6" s="41"/>
      <c r="M6" s="24">
        <v>2019</v>
      </c>
      <c r="N6" s="24"/>
      <c r="O6" s="24"/>
    </row>
    <row r="7" spans="1:15" ht="23.25" thickBot="1">
      <c r="A7" s="28" t="s">
        <v>9</v>
      </c>
      <c r="B7" s="28"/>
      <c r="C7" s="28"/>
      <c r="D7" s="28"/>
      <c r="E7" s="28"/>
      <c r="F7" s="28"/>
      <c r="G7" s="28"/>
      <c r="H7" s="28"/>
      <c r="I7" s="16" t="s">
        <v>10</v>
      </c>
      <c r="J7" s="13" t="s">
        <v>99</v>
      </c>
      <c r="K7" s="13" t="s">
        <v>11</v>
      </c>
      <c r="L7" s="13" t="s">
        <v>6</v>
      </c>
      <c r="M7" s="18" t="s">
        <v>99</v>
      </c>
      <c r="N7" s="18" t="s">
        <v>11</v>
      </c>
      <c r="O7" s="18" t="s">
        <v>6</v>
      </c>
    </row>
    <row r="8" spans="1:15" ht="15.75" thickBot="1">
      <c r="A8" s="28">
        <v>1</v>
      </c>
      <c r="B8" s="28"/>
      <c r="C8" s="28"/>
      <c r="D8" s="28"/>
      <c r="E8" s="28"/>
      <c r="F8" s="28"/>
      <c r="G8" s="28"/>
      <c r="H8" s="28"/>
      <c r="I8" s="13">
        <v>2</v>
      </c>
      <c r="J8" s="13">
        <v>3</v>
      </c>
      <c r="K8" s="13">
        <v>4</v>
      </c>
      <c r="L8" s="13">
        <v>5</v>
      </c>
      <c r="M8" s="13">
        <v>6</v>
      </c>
      <c r="N8" s="13">
        <v>7</v>
      </c>
      <c r="O8" s="19">
        <v>8</v>
      </c>
    </row>
    <row r="9" spans="1:15" ht="15">
      <c r="A9" s="26" t="s">
        <v>12</v>
      </c>
      <c r="B9" s="26"/>
      <c r="C9" s="26"/>
      <c r="D9" s="26"/>
      <c r="E9" s="26"/>
      <c r="F9" s="26"/>
      <c r="G9" s="26"/>
      <c r="H9" s="26"/>
      <c r="I9" s="5"/>
      <c r="J9" s="3">
        <v>1190126189.28</v>
      </c>
      <c r="K9" s="3">
        <v>696910936.2</v>
      </c>
      <c r="L9" s="3">
        <f>K9/J9*100</f>
        <v>58.557734673632865</v>
      </c>
      <c r="M9" s="3">
        <v>1315142250.48</v>
      </c>
      <c r="N9" s="3">
        <v>803079249</v>
      </c>
      <c r="O9" s="20">
        <f>N9/M9*100</f>
        <v>61.06405970205068</v>
      </c>
    </row>
    <row r="10" spans="1:15" ht="23.25" customHeight="1">
      <c r="A10" s="2"/>
      <c r="B10" s="27" t="s">
        <v>13</v>
      </c>
      <c r="C10" s="27"/>
      <c r="D10" s="27"/>
      <c r="E10" s="27"/>
      <c r="F10" s="27"/>
      <c r="G10" s="27"/>
      <c r="H10" s="27"/>
      <c r="I10" s="10" t="s">
        <v>55</v>
      </c>
      <c r="J10" s="11">
        <v>114672546.54</v>
      </c>
      <c r="K10" s="11">
        <v>73461827.03</v>
      </c>
      <c r="L10" s="3">
        <f aca="true" t="shared" si="0" ref="L10:L60">K10/J10*100</f>
        <v>64.06226184606015</v>
      </c>
      <c r="M10" s="11">
        <f>M11+M12+M13+M14</f>
        <v>126191103.31</v>
      </c>
      <c r="N10" s="11">
        <f>N11+N12+N13+N14</f>
        <v>82422425.56</v>
      </c>
      <c r="O10" s="20">
        <f aca="true" t="shared" si="1" ref="O10:O60">N10/M10*100</f>
        <v>65.31555981210639</v>
      </c>
    </row>
    <row r="11" spans="1:15" ht="24.75" customHeight="1">
      <c r="A11" s="2"/>
      <c r="B11" s="6"/>
      <c r="C11" s="25" t="s">
        <v>2</v>
      </c>
      <c r="D11" s="25"/>
      <c r="E11" s="25"/>
      <c r="F11" s="25"/>
      <c r="G11" s="25"/>
      <c r="H11" s="25"/>
      <c r="I11" s="8" t="s">
        <v>56</v>
      </c>
      <c r="J11" s="7">
        <v>87550000</v>
      </c>
      <c r="K11" s="7">
        <v>55727950.34</v>
      </c>
      <c r="L11" s="3">
        <f t="shared" si="0"/>
        <v>63.65271312392918</v>
      </c>
      <c r="M11" s="7">
        <v>94683898.31</v>
      </c>
      <c r="N11" s="7">
        <v>61118904.46</v>
      </c>
      <c r="O11" s="20">
        <f t="shared" si="1"/>
        <v>64.550473259871</v>
      </c>
    </row>
    <row r="12" spans="1:15" ht="20.25" customHeight="1">
      <c r="A12" s="2"/>
      <c r="B12" s="6"/>
      <c r="C12" s="30" t="s">
        <v>4</v>
      </c>
      <c r="D12" s="31"/>
      <c r="E12" s="31"/>
      <c r="F12" s="31"/>
      <c r="G12" s="31"/>
      <c r="H12" s="32"/>
      <c r="I12" s="8" t="s">
        <v>100</v>
      </c>
      <c r="J12" s="7">
        <v>0</v>
      </c>
      <c r="K12" s="7">
        <v>0</v>
      </c>
      <c r="L12" s="3">
        <v>0</v>
      </c>
      <c r="M12" s="7">
        <v>1781265</v>
      </c>
      <c r="N12" s="7">
        <v>1781265</v>
      </c>
      <c r="O12" s="20">
        <f t="shared" si="1"/>
        <v>100</v>
      </c>
    </row>
    <row r="13" spans="1:15" ht="15">
      <c r="A13" s="2"/>
      <c r="B13" s="6"/>
      <c r="C13" s="25" t="s">
        <v>14</v>
      </c>
      <c r="D13" s="25"/>
      <c r="E13" s="25"/>
      <c r="F13" s="25"/>
      <c r="G13" s="25"/>
      <c r="H13" s="25"/>
      <c r="I13" s="8" t="s">
        <v>57</v>
      </c>
      <c r="J13" s="7">
        <v>810000</v>
      </c>
      <c r="K13" s="7">
        <v>0</v>
      </c>
      <c r="L13" s="3">
        <f t="shared" si="0"/>
        <v>0</v>
      </c>
      <c r="M13" s="7">
        <v>810000</v>
      </c>
      <c r="N13" s="7">
        <v>0</v>
      </c>
      <c r="O13" s="20">
        <f t="shared" si="1"/>
        <v>0</v>
      </c>
    </row>
    <row r="14" spans="1:15" ht="15">
      <c r="A14" s="2"/>
      <c r="B14" s="6"/>
      <c r="C14" s="25" t="s">
        <v>5</v>
      </c>
      <c r="D14" s="25"/>
      <c r="E14" s="25"/>
      <c r="F14" s="25"/>
      <c r="G14" s="25"/>
      <c r="H14" s="25"/>
      <c r="I14" s="8" t="s">
        <v>58</v>
      </c>
      <c r="J14" s="7">
        <v>26312546.54</v>
      </c>
      <c r="K14" s="7">
        <v>17733876.69</v>
      </c>
      <c r="L14" s="3">
        <f t="shared" si="0"/>
        <v>67.39703685859972</v>
      </c>
      <c r="M14" s="7">
        <v>28915940</v>
      </c>
      <c r="N14" s="7">
        <v>19522256.1</v>
      </c>
      <c r="O14" s="20">
        <f t="shared" si="1"/>
        <v>67.51382144242933</v>
      </c>
    </row>
    <row r="15" spans="1:15" ht="15">
      <c r="A15" s="2"/>
      <c r="B15" s="27" t="s">
        <v>15</v>
      </c>
      <c r="C15" s="27"/>
      <c r="D15" s="27"/>
      <c r="E15" s="27"/>
      <c r="F15" s="27"/>
      <c r="G15" s="27"/>
      <c r="H15" s="27"/>
      <c r="I15" s="10" t="s">
        <v>59</v>
      </c>
      <c r="J15" s="11">
        <v>2875400</v>
      </c>
      <c r="K15" s="11">
        <v>1837926.18</v>
      </c>
      <c r="L15" s="3">
        <f t="shared" si="0"/>
        <v>63.918974055783536</v>
      </c>
      <c r="M15" s="11">
        <v>2336000</v>
      </c>
      <c r="N15" s="11">
        <v>1678530.98</v>
      </c>
      <c r="O15" s="20">
        <f t="shared" si="1"/>
        <v>71.8549220890411</v>
      </c>
    </row>
    <row r="16" spans="1:15" ht="15">
      <c r="A16" s="2"/>
      <c r="B16" s="6"/>
      <c r="C16" s="25" t="s">
        <v>16</v>
      </c>
      <c r="D16" s="25"/>
      <c r="E16" s="25"/>
      <c r="F16" s="25"/>
      <c r="G16" s="25"/>
      <c r="H16" s="25"/>
      <c r="I16" s="8" t="s">
        <v>60</v>
      </c>
      <c r="J16" s="7">
        <v>2586000</v>
      </c>
      <c r="K16" s="7">
        <v>1561581.18</v>
      </c>
      <c r="L16" s="3">
        <f t="shared" si="0"/>
        <v>60.385969837587005</v>
      </c>
      <c r="M16" s="7">
        <v>2212000</v>
      </c>
      <c r="N16" s="7">
        <v>1643593.86</v>
      </c>
      <c r="O16" s="20">
        <f t="shared" si="1"/>
        <v>74.30351989150091</v>
      </c>
    </row>
    <row r="17" spans="1:15" ht="15">
      <c r="A17" s="2"/>
      <c r="B17" s="6"/>
      <c r="C17" s="25" t="s">
        <v>17</v>
      </c>
      <c r="D17" s="25"/>
      <c r="E17" s="25"/>
      <c r="F17" s="25"/>
      <c r="G17" s="25"/>
      <c r="H17" s="25"/>
      <c r="I17" s="8" t="s">
        <v>61</v>
      </c>
      <c r="J17" s="7">
        <v>289400</v>
      </c>
      <c r="K17" s="7">
        <v>276345</v>
      </c>
      <c r="L17" s="3">
        <f t="shared" si="0"/>
        <v>95.48894263994472</v>
      </c>
      <c r="M17" s="7">
        <v>124000</v>
      </c>
      <c r="N17" s="7">
        <v>34937.12</v>
      </c>
      <c r="O17" s="20">
        <f t="shared" si="1"/>
        <v>28.175096774193552</v>
      </c>
    </row>
    <row r="18" spans="1:15" ht="15">
      <c r="A18" s="2"/>
      <c r="B18" s="29" t="s">
        <v>18</v>
      </c>
      <c r="C18" s="29"/>
      <c r="D18" s="29"/>
      <c r="E18" s="29"/>
      <c r="F18" s="29"/>
      <c r="G18" s="29"/>
      <c r="H18" s="29"/>
      <c r="I18" s="10" t="s">
        <v>62</v>
      </c>
      <c r="J18" s="11">
        <v>7478820</v>
      </c>
      <c r="K18" s="11">
        <v>4812595.62</v>
      </c>
      <c r="L18" s="3">
        <f t="shared" si="0"/>
        <v>64.34966505411282</v>
      </c>
      <c r="M18" s="11">
        <v>9163000</v>
      </c>
      <c r="N18" s="11">
        <v>5764884.76</v>
      </c>
      <c r="O18" s="20">
        <f t="shared" si="1"/>
        <v>62.914817854414494</v>
      </c>
    </row>
    <row r="19" spans="1:15" ht="15.75" customHeight="1">
      <c r="A19" s="2"/>
      <c r="B19" s="6"/>
      <c r="C19" s="25" t="s">
        <v>19</v>
      </c>
      <c r="D19" s="25"/>
      <c r="E19" s="25"/>
      <c r="F19" s="25"/>
      <c r="G19" s="25"/>
      <c r="H19" s="25"/>
      <c r="I19" s="8" t="s">
        <v>63</v>
      </c>
      <c r="J19" s="7">
        <v>5976000</v>
      </c>
      <c r="K19" s="7">
        <v>3992378.42</v>
      </c>
      <c r="L19" s="3">
        <f t="shared" si="0"/>
        <v>66.80686780455154</v>
      </c>
      <c r="M19" s="7">
        <v>6665000</v>
      </c>
      <c r="N19" s="7">
        <v>4206428.6</v>
      </c>
      <c r="O19" s="20">
        <f t="shared" si="1"/>
        <v>63.11220705176294</v>
      </c>
    </row>
    <row r="20" spans="1:15" ht="15">
      <c r="A20" s="2"/>
      <c r="B20" s="6"/>
      <c r="C20" s="25" t="s">
        <v>20</v>
      </c>
      <c r="D20" s="25"/>
      <c r="E20" s="25"/>
      <c r="F20" s="25"/>
      <c r="G20" s="25"/>
      <c r="H20" s="25"/>
      <c r="I20" s="8" t="s">
        <v>64</v>
      </c>
      <c r="J20" s="7">
        <v>1502820</v>
      </c>
      <c r="K20" s="7">
        <v>820217.2</v>
      </c>
      <c r="L20" s="3">
        <f t="shared" si="0"/>
        <v>54.57853901332162</v>
      </c>
      <c r="M20" s="7">
        <v>2498000</v>
      </c>
      <c r="N20" s="7">
        <v>1558456.16</v>
      </c>
      <c r="O20" s="20">
        <f t="shared" si="1"/>
        <v>62.38815692554043</v>
      </c>
    </row>
    <row r="21" spans="1:15" ht="15">
      <c r="A21" s="2"/>
      <c r="B21" s="27" t="s">
        <v>21</v>
      </c>
      <c r="C21" s="27"/>
      <c r="D21" s="27"/>
      <c r="E21" s="27"/>
      <c r="F21" s="27"/>
      <c r="G21" s="27"/>
      <c r="H21" s="27"/>
      <c r="I21" s="10" t="s">
        <v>65</v>
      </c>
      <c r="J21" s="11">
        <v>103918950</v>
      </c>
      <c r="K21" s="11">
        <v>35099152.69</v>
      </c>
      <c r="L21" s="3">
        <f t="shared" si="0"/>
        <v>33.775507441135616</v>
      </c>
      <c r="M21" s="11">
        <v>127318411.63</v>
      </c>
      <c r="N21" s="11">
        <v>50969295.76</v>
      </c>
      <c r="O21" s="20">
        <f t="shared" si="1"/>
        <v>40.03293404894326</v>
      </c>
    </row>
    <row r="22" spans="1:15" ht="15">
      <c r="A22" s="2"/>
      <c r="B22" s="6"/>
      <c r="C22" s="25" t="s">
        <v>22</v>
      </c>
      <c r="D22" s="25"/>
      <c r="E22" s="25"/>
      <c r="F22" s="25"/>
      <c r="G22" s="25"/>
      <c r="H22" s="25"/>
      <c r="I22" s="8" t="s">
        <v>66</v>
      </c>
      <c r="J22" s="7">
        <v>1668000</v>
      </c>
      <c r="K22" s="7">
        <v>1192645.07</v>
      </c>
      <c r="L22" s="3">
        <f t="shared" si="0"/>
        <v>71.50150299760192</v>
      </c>
      <c r="M22" s="7">
        <v>2255314.61</v>
      </c>
      <c r="N22" s="7">
        <v>968314.61</v>
      </c>
      <c r="O22" s="20">
        <f t="shared" si="1"/>
        <v>42.93479081395212</v>
      </c>
    </row>
    <row r="23" spans="1:15" ht="15">
      <c r="A23" s="2"/>
      <c r="B23" s="6"/>
      <c r="C23" s="25" t="s">
        <v>23</v>
      </c>
      <c r="D23" s="25"/>
      <c r="E23" s="25"/>
      <c r="F23" s="25"/>
      <c r="G23" s="25"/>
      <c r="H23" s="25"/>
      <c r="I23" s="8" t="s">
        <v>67</v>
      </c>
      <c r="J23" s="7">
        <v>9863000</v>
      </c>
      <c r="K23" s="7">
        <v>6482242.6</v>
      </c>
      <c r="L23" s="3">
        <f t="shared" si="0"/>
        <v>65.72282875392882</v>
      </c>
      <c r="M23" s="7">
        <v>16285095.41</v>
      </c>
      <c r="N23" s="7">
        <v>10257717.61</v>
      </c>
      <c r="O23" s="20">
        <f t="shared" si="1"/>
        <v>62.988378954790534</v>
      </c>
    </row>
    <row r="24" spans="1:15" ht="15">
      <c r="A24" s="2"/>
      <c r="B24" s="6"/>
      <c r="C24" s="25" t="s">
        <v>24</v>
      </c>
      <c r="D24" s="25"/>
      <c r="E24" s="25"/>
      <c r="F24" s="25"/>
      <c r="G24" s="25"/>
      <c r="H24" s="25"/>
      <c r="I24" s="8" t="s">
        <v>68</v>
      </c>
      <c r="J24" s="7">
        <v>87719950</v>
      </c>
      <c r="K24" s="7">
        <v>26065924.62</v>
      </c>
      <c r="L24" s="3">
        <f t="shared" si="0"/>
        <v>29.714933284845696</v>
      </c>
      <c r="M24" s="7">
        <v>99581801.61</v>
      </c>
      <c r="N24" s="7">
        <v>38224003.28</v>
      </c>
      <c r="O24" s="20">
        <f t="shared" si="1"/>
        <v>38.384526752889705</v>
      </c>
    </row>
    <row r="25" spans="1:15" ht="15">
      <c r="A25" s="2"/>
      <c r="B25" s="6"/>
      <c r="C25" s="25" t="s">
        <v>25</v>
      </c>
      <c r="D25" s="25"/>
      <c r="E25" s="25"/>
      <c r="F25" s="25"/>
      <c r="G25" s="25"/>
      <c r="H25" s="25"/>
      <c r="I25" s="8" t="s">
        <v>69</v>
      </c>
      <c r="J25" s="7">
        <v>1638000</v>
      </c>
      <c r="K25" s="7">
        <v>992750</v>
      </c>
      <c r="L25" s="3">
        <f t="shared" si="0"/>
        <v>60.6074481074481</v>
      </c>
      <c r="M25" s="7">
        <v>1625000</v>
      </c>
      <c r="N25" s="7">
        <v>1168000.95</v>
      </c>
      <c r="O25" s="20">
        <f t="shared" si="1"/>
        <v>71.87698153846154</v>
      </c>
    </row>
    <row r="26" spans="1:15" ht="15">
      <c r="A26" s="2"/>
      <c r="B26" s="6"/>
      <c r="C26" s="25" t="s">
        <v>26</v>
      </c>
      <c r="D26" s="25"/>
      <c r="E26" s="25"/>
      <c r="F26" s="25"/>
      <c r="G26" s="25"/>
      <c r="H26" s="25"/>
      <c r="I26" s="8" t="s">
        <v>70</v>
      </c>
      <c r="J26" s="7">
        <v>3030000</v>
      </c>
      <c r="K26" s="7">
        <v>365590.4</v>
      </c>
      <c r="L26" s="3">
        <f t="shared" si="0"/>
        <v>12.065689768976899</v>
      </c>
      <c r="M26" s="7">
        <v>7571200</v>
      </c>
      <c r="N26" s="7">
        <v>351259.31</v>
      </c>
      <c r="O26" s="20">
        <f t="shared" si="1"/>
        <v>4.639413963440406</v>
      </c>
    </row>
    <row r="27" spans="1:15" ht="15">
      <c r="A27" s="2"/>
      <c r="B27" s="27" t="s">
        <v>27</v>
      </c>
      <c r="C27" s="27"/>
      <c r="D27" s="27"/>
      <c r="E27" s="27"/>
      <c r="F27" s="27"/>
      <c r="G27" s="27"/>
      <c r="H27" s="27"/>
      <c r="I27" s="10" t="s">
        <v>71</v>
      </c>
      <c r="J27" s="11">
        <v>102712713</v>
      </c>
      <c r="K27" s="11">
        <v>20410012.93</v>
      </c>
      <c r="L27" s="3">
        <f t="shared" si="0"/>
        <v>19.870970529227478</v>
      </c>
      <c r="M27" s="11">
        <v>146361934.59</v>
      </c>
      <c r="N27" s="11">
        <v>51669116.14</v>
      </c>
      <c r="O27" s="20">
        <f t="shared" si="1"/>
        <v>35.30229105316173</v>
      </c>
    </row>
    <row r="28" spans="1:15" ht="15">
      <c r="A28" s="2"/>
      <c r="B28" s="6"/>
      <c r="C28" s="25" t="s">
        <v>28</v>
      </c>
      <c r="D28" s="25"/>
      <c r="E28" s="25"/>
      <c r="F28" s="25"/>
      <c r="G28" s="25"/>
      <c r="H28" s="25"/>
      <c r="I28" s="8" t="s">
        <v>72</v>
      </c>
      <c r="J28" s="7">
        <v>11012830</v>
      </c>
      <c r="K28" s="7">
        <v>2976820.61</v>
      </c>
      <c r="L28" s="3">
        <f t="shared" si="0"/>
        <v>27.030478178633466</v>
      </c>
      <c r="M28" s="7">
        <v>13597330</v>
      </c>
      <c r="N28" s="7">
        <v>2668502.43</v>
      </c>
      <c r="O28" s="20">
        <f t="shared" si="1"/>
        <v>19.625194284466144</v>
      </c>
    </row>
    <row r="29" spans="1:15" ht="15">
      <c r="A29" s="2"/>
      <c r="B29" s="6"/>
      <c r="C29" s="30" t="s">
        <v>101</v>
      </c>
      <c r="D29" s="31"/>
      <c r="E29" s="31"/>
      <c r="F29" s="31"/>
      <c r="G29" s="31"/>
      <c r="H29" s="32"/>
      <c r="I29" s="8" t="s">
        <v>102</v>
      </c>
      <c r="J29" s="7">
        <v>0</v>
      </c>
      <c r="K29" s="7">
        <v>0</v>
      </c>
      <c r="L29" s="3">
        <v>0</v>
      </c>
      <c r="M29" s="7">
        <v>18351000</v>
      </c>
      <c r="N29" s="7">
        <v>18351000</v>
      </c>
      <c r="O29" s="20">
        <f t="shared" si="1"/>
        <v>100</v>
      </c>
    </row>
    <row r="30" spans="1:15" ht="15">
      <c r="A30" s="2"/>
      <c r="B30" s="6"/>
      <c r="C30" s="25" t="s">
        <v>29</v>
      </c>
      <c r="D30" s="25"/>
      <c r="E30" s="25"/>
      <c r="F30" s="25"/>
      <c r="G30" s="25"/>
      <c r="H30" s="25"/>
      <c r="I30" s="8" t="s">
        <v>73</v>
      </c>
      <c r="J30" s="7">
        <v>91699883</v>
      </c>
      <c r="K30" s="7">
        <v>17433192.32</v>
      </c>
      <c r="L30" s="3">
        <f t="shared" si="0"/>
        <v>19.011139109086976</v>
      </c>
      <c r="M30" s="4">
        <v>114413604.59</v>
      </c>
      <c r="N30" s="4">
        <v>30649613.71</v>
      </c>
      <c r="O30" s="20">
        <f>N29/M29*100</f>
        <v>100</v>
      </c>
    </row>
    <row r="31" spans="1:15" ht="15">
      <c r="A31" s="2"/>
      <c r="B31" s="27" t="s">
        <v>30</v>
      </c>
      <c r="C31" s="27"/>
      <c r="D31" s="27"/>
      <c r="E31" s="27"/>
      <c r="F31" s="27"/>
      <c r="G31" s="27"/>
      <c r="H31" s="27"/>
      <c r="I31" s="10" t="s">
        <v>74</v>
      </c>
      <c r="J31" s="11">
        <v>1947570</v>
      </c>
      <c r="K31" s="11">
        <v>12306</v>
      </c>
      <c r="L31" s="3">
        <f t="shared" si="0"/>
        <v>0.631864323233568</v>
      </c>
      <c r="M31" s="21">
        <v>1189000</v>
      </c>
      <c r="N31" s="22">
        <v>210715.05</v>
      </c>
      <c r="O31" s="20">
        <f>N30/M30*100</f>
        <v>26.788434661972744</v>
      </c>
    </row>
    <row r="32" spans="1:15" ht="15">
      <c r="A32" s="2"/>
      <c r="B32" s="6"/>
      <c r="C32" s="25" t="s">
        <v>31</v>
      </c>
      <c r="D32" s="25"/>
      <c r="E32" s="25"/>
      <c r="F32" s="25"/>
      <c r="G32" s="25"/>
      <c r="H32" s="25"/>
      <c r="I32" s="8" t="s">
        <v>75</v>
      </c>
      <c r="J32" s="7">
        <v>1947570</v>
      </c>
      <c r="K32" s="7">
        <v>12306</v>
      </c>
      <c r="L32" s="3">
        <f t="shared" si="0"/>
        <v>0.631864323233568</v>
      </c>
      <c r="M32" s="7">
        <v>1189000</v>
      </c>
      <c r="N32" s="7">
        <v>210715.05</v>
      </c>
      <c r="O32" s="20">
        <f t="shared" si="1"/>
        <v>17.72203952901598</v>
      </c>
    </row>
    <row r="33" spans="1:15" ht="15">
      <c r="A33" s="2"/>
      <c r="B33" s="27" t="s">
        <v>32</v>
      </c>
      <c r="C33" s="27"/>
      <c r="D33" s="27"/>
      <c r="E33" s="27"/>
      <c r="F33" s="27"/>
      <c r="G33" s="27"/>
      <c r="H33" s="27"/>
      <c r="I33" s="10" t="s">
        <v>76</v>
      </c>
      <c r="J33" s="11">
        <v>679561639.44</v>
      </c>
      <c r="K33" s="11">
        <v>448327418.42</v>
      </c>
      <c r="L33" s="3">
        <f t="shared" si="0"/>
        <v>65.97303208424904</v>
      </c>
      <c r="M33" s="11">
        <v>689677319.99</v>
      </c>
      <c r="N33" s="11">
        <v>476673072.12</v>
      </c>
      <c r="O33" s="20">
        <f t="shared" si="1"/>
        <v>69.11537588722094</v>
      </c>
    </row>
    <row r="34" spans="1:15" ht="15">
      <c r="A34" s="2"/>
      <c r="B34" s="6"/>
      <c r="C34" s="25" t="s">
        <v>33</v>
      </c>
      <c r="D34" s="25"/>
      <c r="E34" s="25"/>
      <c r="F34" s="25"/>
      <c r="G34" s="25"/>
      <c r="H34" s="25"/>
      <c r="I34" s="8" t="s">
        <v>77</v>
      </c>
      <c r="J34" s="7">
        <v>291037000</v>
      </c>
      <c r="K34" s="7">
        <v>188778850</v>
      </c>
      <c r="L34" s="3">
        <f t="shared" si="0"/>
        <v>64.86420970529521</v>
      </c>
      <c r="M34" s="7">
        <v>295234343.33</v>
      </c>
      <c r="N34" s="7">
        <v>204854683.33</v>
      </c>
      <c r="O34" s="20">
        <f t="shared" si="1"/>
        <v>69.38714548565322</v>
      </c>
    </row>
    <row r="35" spans="1:15" ht="15">
      <c r="A35" s="2"/>
      <c r="B35" s="6"/>
      <c r="C35" s="25" t="s">
        <v>34</v>
      </c>
      <c r="D35" s="25"/>
      <c r="E35" s="25"/>
      <c r="F35" s="25"/>
      <c r="G35" s="25"/>
      <c r="H35" s="25"/>
      <c r="I35" s="8" t="s">
        <v>78</v>
      </c>
      <c r="J35" s="7">
        <v>278311979.44</v>
      </c>
      <c r="K35" s="7">
        <v>182249065.62</v>
      </c>
      <c r="L35" s="3">
        <f t="shared" si="0"/>
        <v>65.48373016019968</v>
      </c>
      <c r="M35" s="7">
        <v>303574976.66</v>
      </c>
      <c r="N35" s="7">
        <v>208427365.12</v>
      </c>
      <c r="O35" s="20">
        <f t="shared" si="1"/>
        <v>68.65762369914827</v>
      </c>
    </row>
    <row r="36" spans="1:15" ht="15">
      <c r="A36" s="2"/>
      <c r="B36" s="6"/>
      <c r="C36" s="25" t="s">
        <v>35</v>
      </c>
      <c r="D36" s="25"/>
      <c r="E36" s="25"/>
      <c r="F36" s="25"/>
      <c r="G36" s="25"/>
      <c r="H36" s="25"/>
      <c r="I36" s="8" t="s">
        <v>79</v>
      </c>
      <c r="J36" s="7">
        <v>65959000</v>
      </c>
      <c r="K36" s="7">
        <v>41580100</v>
      </c>
      <c r="L36" s="3">
        <f t="shared" si="0"/>
        <v>63.039312300065184</v>
      </c>
      <c r="M36" s="7">
        <v>62064000</v>
      </c>
      <c r="N36" s="7">
        <v>43179500</v>
      </c>
      <c r="O36" s="20">
        <f t="shared" si="1"/>
        <v>69.57253802526424</v>
      </c>
    </row>
    <row r="37" spans="1:15" ht="15">
      <c r="A37" s="2"/>
      <c r="B37" s="6"/>
      <c r="C37" s="25" t="s">
        <v>36</v>
      </c>
      <c r="D37" s="25"/>
      <c r="E37" s="25"/>
      <c r="F37" s="25"/>
      <c r="G37" s="25"/>
      <c r="H37" s="25"/>
      <c r="I37" s="8" t="s">
        <v>80</v>
      </c>
      <c r="J37" s="7">
        <v>13440920</v>
      </c>
      <c r="K37" s="7">
        <v>10593742.8</v>
      </c>
      <c r="L37" s="3">
        <f t="shared" si="0"/>
        <v>78.81709585355765</v>
      </c>
      <c r="M37" s="7">
        <v>14060000</v>
      </c>
      <c r="N37" s="7">
        <v>9608283.13</v>
      </c>
      <c r="O37" s="20">
        <f t="shared" si="1"/>
        <v>68.3377178520626</v>
      </c>
    </row>
    <row r="38" spans="1:15" ht="15">
      <c r="A38" s="2"/>
      <c r="B38" s="6"/>
      <c r="C38" s="25" t="s">
        <v>37</v>
      </c>
      <c r="D38" s="25"/>
      <c r="E38" s="25"/>
      <c r="F38" s="25"/>
      <c r="G38" s="25"/>
      <c r="H38" s="25"/>
      <c r="I38" s="8" t="s">
        <v>81</v>
      </c>
      <c r="J38" s="7">
        <v>30812740</v>
      </c>
      <c r="K38" s="7">
        <v>25125660</v>
      </c>
      <c r="L38" s="3">
        <f t="shared" si="0"/>
        <v>81.54308899500661</v>
      </c>
      <c r="M38" s="7">
        <v>14744000</v>
      </c>
      <c r="N38" s="7">
        <v>10603240.54</v>
      </c>
      <c r="O38" s="20">
        <f t="shared" si="1"/>
        <v>71.91563035811177</v>
      </c>
    </row>
    <row r="39" spans="1:15" ht="15">
      <c r="A39" s="2"/>
      <c r="B39" s="27" t="s">
        <v>38</v>
      </c>
      <c r="C39" s="27"/>
      <c r="D39" s="27"/>
      <c r="E39" s="27"/>
      <c r="F39" s="27"/>
      <c r="G39" s="27"/>
      <c r="H39" s="27"/>
      <c r="I39" s="10" t="s">
        <v>82</v>
      </c>
      <c r="J39" s="11">
        <v>48286560.3</v>
      </c>
      <c r="K39" s="11">
        <v>30823748.49</v>
      </c>
      <c r="L39" s="3">
        <f t="shared" si="0"/>
        <v>63.83504705759711</v>
      </c>
      <c r="M39" s="11">
        <v>59379370.27</v>
      </c>
      <c r="N39" s="11">
        <v>37071190</v>
      </c>
      <c r="O39" s="20">
        <f t="shared" si="1"/>
        <v>62.43109320869529</v>
      </c>
    </row>
    <row r="40" spans="1:15" ht="15">
      <c r="A40" s="2"/>
      <c r="B40" s="6"/>
      <c r="C40" s="25" t="s">
        <v>39</v>
      </c>
      <c r="D40" s="25"/>
      <c r="E40" s="25"/>
      <c r="F40" s="25"/>
      <c r="G40" s="25"/>
      <c r="H40" s="25"/>
      <c r="I40" s="8" t="s">
        <v>83</v>
      </c>
      <c r="J40" s="7">
        <v>48286560.3</v>
      </c>
      <c r="K40" s="7">
        <v>30823748.49</v>
      </c>
      <c r="L40" s="3">
        <f t="shared" si="0"/>
        <v>63.83504705759711</v>
      </c>
      <c r="M40" s="7">
        <v>59379370.27</v>
      </c>
      <c r="N40" s="7">
        <v>37071190</v>
      </c>
      <c r="O40" s="20">
        <f t="shared" si="1"/>
        <v>62.43109320869529</v>
      </c>
    </row>
    <row r="41" spans="1:15" ht="15">
      <c r="A41" s="2"/>
      <c r="B41" s="27" t="s">
        <v>40</v>
      </c>
      <c r="C41" s="27"/>
      <c r="D41" s="27"/>
      <c r="E41" s="27"/>
      <c r="F41" s="27"/>
      <c r="G41" s="27"/>
      <c r="H41" s="27"/>
      <c r="I41" s="10" t="s">
        <v>84</v>
      </c>
      <c r="J41" s="11">
        <v>6544000</v>
      </c>
      <c r="K41" s="11">
        <v>3486750.29</v>
      </c>
      <c r="L41" s="3">
        <f t="shared" si="0"/>
        <v>53.2816364608802</v>
      </c>
      <c r="M41" s="11">
        <v>6486000</v>
      </c>
      <c r="N41" s="11">
        <v>3152697.72</v>
      </c>
      <c r="O41" s="20">
        <f t="shared" si="1"/>
        <v>48.60773543015727</v>
      </c>
    </row>
    <row r="42" spans="1:15" ht="15">
      <c r="A42" s="2"/>
      <c r="B42" s="6"/>
      <c r="C42" s="25" t="s">
        <v>41</v>
      </c>
      <c r="D42" s="25"/>
      <c r="E42" s="25"/>
      <c r="F42" s="25"/>
      <c r="G42" s="25"/>
      <c r="H42" s="25"/>
      <c r="I42" s="8" t="s">
        <v>85</v>
      </c>
      <c r="J42" s="7">
        <v>6544000</v>
      </c>
      <c r="K42" s="7">
        <v>3486750.29</v>
      </c>
      <c r="L42" s="3">
        <f t="shared" si="0"/>
        <v>53.2816364608802</v>
      </c>
      <c r="M42" s="7">
        <v>6486000</v>
      </c>
      <c r="N42" s="7">
        <v>3152697.72</v>
      </c>
      <c r="O42" s="20">
        <f t="shared" si="1"/>
        <v>48.60773543015727</v>
      </c>
    </row>
    <row r="43" spans="1:15" ht="15">
      <c r="A43" s="2"/>
      <c r="B43" s="27" t="s">
        <v>42</v>
      </c>
      <c r="C43" s="27"/>
      <c r="D43" s="27"/>
      <c r="E43" s="27"/>
      <c r="F43" s="27"/>
      <c r="G43" s="27"/>
      <c r="H43" s="27"/>
      <c r="I43" s="10" t="s">
        <v>86</v>
      </c>
      <c r="J43" s="11">
        <v>48193730</v>
      </c>
      <c r="K43" s="11">
        <v>29478951.68</v>
      </c>
      <c r="L43" s="3">
        <f t="shared" si="0"/>
        <v>61.167607653526716</v>
      </c>
      <c r="M43" s="11">
        <v>46104000</v>
      </c>
      <c r="N43" s="11">
        <v>27770437.18</v>
      </c>
      <c r="O43" s="20">
        <f t="shared" si="1"/>
        <v>60.23433363699462</v>
      </c>
    </row>
    <row r="44" spans="1:15" ht="15">
      <c r="A44" s="2"/>
      <c r="B44" s="6"/>
      <c r="C44" s="25" t="s">
        <v>43</v>
      </c>
      <c r="D44" s="25"/>
      <c r="E44" s="25"/>
      <c r="F44" s="25"/>
      <c r="G44" s="25"/>
      <c r="H44" s="25"/>
      <c r="I44" s="8" t="s">
        <v>87</v>
      </c>
      <c r="J44" s="7">
        <v>3972000</v>
      </c>
      <c r="K44" s="7">
        <v>2258093.6</v>
      </c>
      <c r="L44" s="3">
        <f t="shared" si="0"/>
        <v>56.850292044310166</v>
      </c>
      <c r="M44" s="7">
        <v>3972000</v>
      </c>
      <c r="N44" s="7">
        <v>2471271.34</v>
      </c>
      <c r="O44" s="20">
        <f t="shared" si="1"/>
        <v>62.21730463242699</v>
      </c>
    </row>
    <row r="45" spans="1:15" ht="15">
      <c r="A45" s="2"/>
      <c r="B45" s="6"/>
      <c r="C45" s="25" t="s">
        <v>44</v>
      </c>
      <c r="D45" s="25"/>
      <c r="E45" s="25"/>
      <c r="F45" s="25"/>
      <c r="G45" s="25"/>
      <c r="H45" s="25"/>
      <c r="I45" s="8" t="s">
        <v>88</v>
      </c>
      <c r="J45" s="7">
        <v>24569730</v>
      </c>
      <c r="K45" s="7">
        <v>14401781.83</v>
      </c>
      <c r="L45" s="3">
        <f t="shared" si="0"/>
        <v>58.615954794782034</v>
      </c>
      <c r="M45" s="7">
        <v>24574000</v>
      </c>
      <c r="N45" s="7">
        <v>16599318.84</v>
      </c>
      <c r="O45" s="20">
        <f t="shared" si="1"/>
        <v>67.54829836412468</v>
      </c>
    </row>
    <row r="46" spans="1:15" ht="15">
      <c r="A46" s="2"/>
      <c r="B46" s="6"/>
      <c r="C46" s="25" t="s">
        <v>45</v>
      </c>
      <c r="D46" s="25"/>
      <c r="E46" s="25"/>
      <c r="F46" s="25"/>
      <c r="G46" s="25"/>
      <c r="H46" s="25"/>
      <c r="I46" s="8" t="s">
        <v>89</v>
      </c>
      <c r="J46" s="7">
        <v>19652000</v>
      </c>
      <c r="K46" s="7">
        <v>12819076.25</v>
      </c>
      <c r="L46" s="3">
        <f t="shared" si="0"/>
        <v>65.2303900366375</v>
      </c>
      <c r="M46" s="7">
        <v>17558000</v>
      </c>
      <c r="N46" s="7">
        <v>8699847</v>
      </c>
      <c r="O46" s="20">
        <f t="shared" si="1"/>
        <v>49.54919125185101</v>
      </c>
    </row>
    <row r="47" spans="1:15" ht="15">
      <c r="A47" s="2"/>
      <c r="B47" s="27" t="s">
        <v>46</v>
      </c>
      <c r="C47" s="27"/>
      <c r="D47" s="27"/>
      <c r="E47" s="27"/>
      <c r="F47" s="27"/>
      <c r="G47" s="27"/>
      <c r="H47" s="27"/>
      <c r="I47" s="10" t="s">
        <v>90</v>
      </c>
      <c r="J47" s="11">
        <v>60598260</v>
      </c>
      <c r="K47" s="11">
        <v>41788790</v>
      </c>
      <c r="L47" s="3">
        <f t="shared" si="0"/>
        <v>68.96037939043134</v>
      </c>
      <c r="M47" s="11">
        <v>76111009</v>
      </c>
      <c r="N47" s="11">
        <v>52374457.5</v>
      </c>
      <c r="O47" s="20">
        <f t="shared" si="1"/>
        <v>68.81324815967162</v>
      </c>
    </row>
    <row r="48" spans="1:15" ht="15">
      <c r="A48" s="2"/>
      <c r="B48" s="6"/>
      <c r="C48" s="25" t="s">
        <v>47</v>
      </c>
      <c r="D48" s="25"/>
      <c r="E48" s="25"/>
      <c r="F48" s="25"/>
      <c r="G48" s="25"/>
      <c r="H48" s="25"/>
      <c r="I48" s="8" t="s">
        <v>91</v>
      </c>
      <c r="J48" s="7">
        <v>18686000</v>
      </c>
      <c r="K48" s="7">
        <v>15358280</v>
      </c>
      <c r="L48" s="3">
        <f t="shared" si="0"/>
        <v>82.19137322059295</v>
      </c>
      <c r="M48" s="7">
        <v>23182919</v>
      </c>
      <c r="N48" s="7">
        <v>18100000</v>
      </c>
      <c r="O48" s="20">
        <f t="shared" si="1"/>
        <v>78.07472389477788</v>
      </c>
    </row>
    <row r="49" spans="1:15" ht="15">
      <c r="A49" s="2"/>
      <c r="B49" s="6"/>
      <c r="C49" s="25" t="s">
        <v>48</v>
      </c>
      <c r="D49" s="25"/>
      <c r="E49" s="25"/>
      <c r="F49" s="25"/>
      <c r="G49" s="25"/>
      <c r="H49" s="25"/>
      <c r="I49" s="8" t="s">
        <v>92</v>
      </c>
      <c r="J49" s="7">
        <v>362720</v>
      </c>
      <c r="K49" s="7">
        <v>187310</v>
      </c>
      <c r="L49" s="3">
        <f t="shared" si="0"/>
        <v>51.64038376709308</v>
      </c>
      <c r="M49" s="7">
        <v>5829400</v>
      </c>
      <c r="N49" s="7">
        <v>290577.5</v>
      </c>
      <c r="O49" s="20">
        <f t="shared" si="1"/>
        <v>4.984689676467561</v>
      </c>
    </row>
    <row r="50" spans="1:15" ht="15">
      <c r="A50" s="2"/>
      <c r="B50" s="6"/>
      <c r="C50" s="25" t="s">
        <v>49</v>
      </c>
      <c r="D50" s="25"/>
      <c r="E50" s="25"/>
      <c r="F50" s="25"/>
      <c r="G50" s="25"/>
      <c r="H50" s="25"/>
      <c r="I50" s="8" t="s">
        <v>93</v>
      </c>
      <c r="J50" s="7">
        <v>41549540</v>
      </c>
      <c r="K50" s="7">
        <v>26243200</v>
      </c>
      <c r="L50" s="3">
        <f t="shared" si="0"/>
        <v>63.161228740438524</v>
      </c>
      <c r="M50" s="7">
        <v>47098690</v>
      </c>
      <c r="N50" s="7">
        <v>33983880</v>
      </c>
      <c r="O50" s="20">
        <f t="shared" si="1"/>
        <v>72.15461831316328</v>
      </c>
    </row>
    <row r="51" spans="1:15" ht="15">
      <c r="A51" s="2"/>
      <c r="B51" s="27" t="s">
        <v>50</v>
      </c>
      <c r="C51" s="27"/>
      <c r="D51" s="27"/>
      <c r="E51" s="27"/>
      <c r="F51" s="27"/>
      <c r="G51" s="27"/>
      <c r="H51" s="27"/>
      <c r="I51" s="10" t="s">
        <v>94</v>
      </c>
      <c r="J51" s="11">
        <v>13336000</v>
      </c>
      <c r="K51" s="11">
        <v>7371456.87</v>
      </c>
      <c r="L51" s="3">
        <f t="shared" si="0"/>
        <v>55.274871550689866</v>
      </c>
      <c r="M51" s="11">
        <v>12073000</v>
      </c>
      <c r="N51" s="11">
        <v>5448915.83</v>
      </c>
      <c r="O51" s="20">
        <f t="shared" si="1"/>
        <v>45.13307239294293</v>
      </c>
    </row>
    <row r="52" spans="1:15" ht="15">
      <c r="A52" s="2"/>
      <c r="B52" s="6"/>
      <c r="C52" s="25" t="s">
        <v>51</v>
      </c>
      <c r="D52" s="25"/>
      <c r="E52" s="25"/>
      <c r="F52" s="25"/>
      <c r="G52" s="25"/>
      <c r="H52" s="25"/>
      <c r="I52" s="8" t="s">
        <v>95</v>
      </c>
      <c r="J52" s="7">
        <v>13336000</v>
      </c>
      <c r="K52" s="7">
        <v>7371456.87</v>
      </c>
      <c r="L52" s="3">
        <f t="shared" si="0"/>
        <v>55.274871550689866</v>
      </c>
      <c r="M52" s="7">
        <v>12073000</v>
      </c>
      <c r="N52" s="7">
        <v>5448915.83</v>
      </c>
      <c r="O52" s="20">
        <f t="shared" si="1"/>
        <v>45.13307239294293</v>
      </c>
    </row>
    <row r="53" spans="1:15" ht="15">
      <c r="A53" s="26" t="s">
        <v>52</v>
      </c>
      <c r="B53" s="26"/>
      <c r="C53" s="26"/>
      <c r="D53" s="26"/>
      <c r="E53" s="26"/>
      <c r="F53" s="26"/>
      <c r="G53" s="26"/>
      <c r="H53" s="26"/>
      <c r="I53" s="5"/>
      <c r="J53" s="3">
        <v>7465000</v>
      </c>
      <c r="K53" s="3">
        <v>4487167</v>
      </c>
      <c r="L53" s="3">
        <f t="shared" si="0"/>
        <v>60.10940388479571</v>
      </c>
      <c r="M53" s="3">
        <f>M55+M56</f>
        <v>8521101.69</v>
      </c>
      <c r="N53" s="3">
        <f>N55+N56</f>
        <v>4967263.63</v>
      </c>
      <c r="O53" s="20">
        <f t="shared" si="1"/>
        <v>58.2936785724476</v>
      </c>
    </row>
    <row r="54" spans="1:15" ht="15">
      <c r="A54" s="2"/>
      <c r="B54" s="27" t="s">
        <v>13</v>
      </c>
      <c r="C54" s="27"/>
      <c r="D54" s="27"/>
      <c r="E54" s="27"/>
      <c r="F54" s="27"/>
      <c r="G54" s="27"/>
      <c r="H54" s="27"/>
      <c r="I54" s="10" t="s">
        <v>55</v>
      </c>
      <c r="J54" s="11">
        <v>7465000</v>
      </c>
      <c r="K54" s="11">
        <v>4487167</v>
      </c>
      <c r="L54" s="3">
        <f t="shared" si="0"/>
        <v>60.10940388479571</v>
      </c>
      <c r="M54" s="11">
        <f>M55+M56</f>
        <v>8521101.69</v>
      </c>
      <c r="N54" s="11">
        <f>N55+N56</f>
        <v>4967263.63</v>
      </c>
      <c r="O54" s="20">
        <f t="shared" si="1"/>
        <v>58.2936785724476</v>
      </c>
    </row>
    <row r="55" spans="1:15" ht="15">
      <c r="A55" s="2"/>
      <c r="B55" s="6"/>
      <c r="C55" s="25" t="s">
        <v>0</v>
      </c>
      <c r="D55" s="25"/>
      <c r="E55" s="25"/>
      <c r="F55" s="25"/>
      <c r="G55" s="25"/>
      <c r="H55" s="25"/>
      <c r="I55" s="8" t="s">
        <v>96</v>
      </c>
      <c r="J55" s="7">
        <v>1712000</v>
      </c>
      <c r="K55" s="7">
        <v>1247207.46</v>
      </c>
      <c r="L55" s="3">
        <f t="shared" si="0"/>
        <v>72.85090303738318</v>
      </c>
      <c r="M55" s="23">
        <v>1565030.1</v>
      </c>
      <c r="N55" s="7">
        <v>881379.47</v>
      </c>
      <c r="O55" s="20">
        <f t="shared" si="1"/>
        <v>56.31709383736453</v>
      </c>
    </row>
    <row r="56" spans="1:15" ht="26.25" customHeight="1">
      <c r="A56" s="2"/>
      <c r="B56" s="6"/>
      <c r="C56" s="25" t="s">
        <v>1</v>
      </c>
      <c r="D56" s="25"/>
      <c r="E56" s="25"/>
      <c r="F56" s="25"/>
      <c r="G56" s="25"/>
      <c r="H56" s="25"/>
      <c r="I56" s="8" t="s">
        <v>97</v>
      </c>
      <c r="J56" s="7">
        <v>5753000</v>
      </c>
      <c r="K56" s="7">
        <v>3239959.54</v>
      </c>
      <c r="L56" s="3">
        <f t="shared" si="0"/>
        <v>56.317739266469665</v>
      </c>
      <c r="M56" s="7">
        <v>6956071.59</v>
      </c>
      <c r="N56" s="7">
        <v>4085884.16</v>
      </c>
      <c r="O56" s="20">
        <f t="shared" si="1"/>
        <v>58.738385698529015</v>
      </c>
    </row>
    <row r="57" spans="1:15" ht="15">
      <c r="A57" s="26" t="s">
        <v>53</v>
      </c>
      <c r="B57" s="26"/>
      <c r="C57" s="26"/>
      <c r="D57" s="26"/>
      <c r="E57" s="26"/>
      <c r="F57" s="26"/>
      <c r="G57" s="26"/>
      <c r="H57" s="26"/>
      <c r="I57" s="5"/>
      <c r="J57" s="3">
        <v>3516000</v>
      </c>
      <c r="K57" s="3">
        <v>2371747.13</v>
      </c>
      <c r="L57" s="3">
        <f t="shared" si="0"/>
        <v>67.45583418657564</v>
      </c>
      <c r="M57" s="3">
        <v>4231000</v>
      </c>
      <c r="N57" s="3">
        <v>2906246.77</v>
      </c>
      <c r="O57" s="20">
        <f t="shared" si="1"/>
        <v>68.68935878043015</v>
      </c>
    </row>
    <row r="58" spans="1:15" ht="15">
      <c r="A58" s="2"/>
      <c r="B58" s="27" t="s">
        <v>13</v>
      </c>
      <c r="C58" s="27"/>
      <c r="D58" s="27"/>
      <c r="E58" s="27"/>
      <c r="F58" s="27"/>
      <c r="G58" s="27"/>
      <c r="H58" s="27"/>
      <c r="I58" s="10" t="s">
        <v>55</v>
      </c>
      <c r="J58" s="11">
        <v>3516000</v>
      </c>
      <c r="K58" s="11">
        <v>2371747.13</v>
      </c>
      <c r="L58" s="3">
        <f t="shared" si="0"/>
        <v>67.45583418657564</v>
      </c>
      <c r="M58" s="11">
        <f>M59</f>
        <v>4231000</v>
      </c>
      <c r="N58" s="11">
        <f>N59</f>
        <v>2906246.77</v>
      </c>
      <c r="O58" s="20">
        <f t="shared" si="1"/>
        <v>68.68935878043015</v>
      </c>
    </row>
    <row r="59" spans="1:15" ht="30.75" customHeight="1">
      <c r="A59" s="2"/>
      <c r="B59" s="6"/>
      <c r="C59" s="25" t="s">
        <v>3</v>
      </c>
      <c r="D59" s="25"/>
      <c r="E59" s="25"/>
      <c r="F59" s="25"/>
      <c r="G59" s="25"/>
      <c r="H59" s="25"/>
      <c r="I59" s="8" t="s">
        <v>98</v>
      </c>
      <c r="J59" s="7">
        <v>3516000</v>
      </c>
      <c r="K59" s="7">
        <v>2371747.13</v>
      </c>
      <c r="L59" s="3">
        <f t="shared" si="0"/>
        <v>67.45583418657564</v>
      </c>
      <c r="M59" s="7">
        <v>4231000</v>
      </c>
      <c r="N59" s="7">
        <v>2906246.77</v>
      </c>
      <c r="O59" s="20">
        <f t="shared" si="1"/>
        <v>68.68935878043015</v>
      </c>
    </row>
    <row r="60" spans="1:15" ht="15.75" thickBot="1">
      <c r="A60" s="33" t="s">
        <v>54</v>
      </c>
      <c r="B60" s="33"/>
      <c r="C60" s="33"/>
      <c r="D60" s="33"/>
      <c r="E60" s="33"/>
      <c r="F60" s="33"/>
      <c r="G60" s="33"/>
      <c r="H60" s="33"/>
      <c r="I60" s="33"/>
      <c r="J60" s="12">
        <v>1201107189.28</v>
      </c>
      <c r="K60" s="12">
        <v>703769850.33</v>
      </c>
      <c r="L60" s="3">
        <f t="shared" si="0"/>
        <v>58.59342585001699</v>
      </c>
      <c r="M60" s="12">
        <v>1315142250.48</v>
      </c>
      <c r="N60" s="12">
        <v>803079249</v>
      </c>
      <c r="O60" s="20">
        <f t="shared" si="1"/>
        <v>61.06405970205068</v>
      </c>
    </row>
  </sheetData>
  <sheetProtection/>
  <mergeCells count="61">
    <mergeCell ref="C48:H48"/>
    <mergeCell ref="C50:H50"/>
    <mergeCell ref="C49:H49"/>
    <mergeCell ref="B41:H41"/>
    <mergeCell ref="C42:H42"/>
    <mergeCell ref="B43:H43"/>
    <mergeCell ref="C44:H44"/>
    <mergeCell ref="C45:H45"/>
    <mergeCell ref="C46:H46"/>
    <mergeCell ref="B47:H47"/>
    <mergeCell ref="C36:H36"/>
    <mergeCell ref="C37:H37"/>
    <mergeCell ref="C38:H38"/>
    <mergeCell ref="B39:H39"/>
    <mergeCell ref="C40:H40"/>
    <mergeCell ref="A5:E5"/>
    <mergeCell ref="A4:I4"/>
    <mergeCell ref="A2:K2"/>
    <mergeCell ref="A3:K3"/>
    <mergeCell ref="C12:H12"/>
    <mergeCell ref="A8:H8"/>
    <mergeCell ref="A6:H6"/>
    <mergeCell ref="J6:L6"/>
    <mergeCell ref="A60:I60"/>
    <mergeCell ref="C59:H59"/>
    <mergeCell ref="A57:H57"/>
    <mergeCell ref="B58:H58"/>
    <mergeCell ref="B51:H51"/>
    <mergeCell ref="C52:H52"/>
    <mergeCell ref="A53:H53"/>
    <mergeCell ref="C56:H56"/>
    <mergeCell ref="B54:H54"/>
    <mergeCell ref="C55:H55"/>
    <mergeCell ref="C35:H35"/>
    <mergeCell ref="C25:H25"/>
    <mergeCell ref="C26:H26"/>
    <mergeCell ref="B27:H27"/>
    <mergeCell ref="C28:H28"/>
    <mergeCell ref="C29:H29"/>
    <mergeCell ref="C30:H30"/>
    <mergeCell ref="B31:H31"/>
    <mergeCell ref="C32:H32"/>
    <mergeCell ref="B33:H33"/>
    <mergeCell ref="C34:H34"/>
    <mergeCell ref="B21:H21"/>
    <mergeCell ref="C22:H22"/>
    <mergeCell ref="C23:H23"/>
    <mergeCell ref="C24:H24"/>
    <mergeCell ref="B15:H15"/>
    <mergeCell ref="C16:H16"/>
    <mergeCell ref="C17:H17"/>
    <mergeCell ref="B18:H18"/>
    <mergeCell ref="C19:H19"/>
    <mergeCell ref="C20:H20"/>
    <mergeCell ref="M6:O6"/>
    <mergeCell ref="C14:H14"/>
    <mergeCell ref="C13:H13"/>
    <mergeCell ref="A9:H9"/>
    <mergeCell ref="B10:H10"/>
    <mergeCell ref="C11:H11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Протвино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MatveevaIN</dc:creator>
  <cp:keywords/>
  <dc:description/>
  <cp:lastModifiedBy>Яковлева Елена</cp:lastModifiedBy>
  <dcterms:created xsi:type="dcterms:W3CDTF">2019-10-21T12:17:54Z</dcterms:created>
  <dcterms:modified xsi:type="dcterms:W3CDTF">2019-10-22T08:07:57Z</dcterms:modified>
  <cp:category/>
  <cp:version/>
  <cp:contentType/>
  <cp:contentStatus/>
</cp:coreProperties>
</file>